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810" windowWidth="11610" windowHeight="64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Statement'!$A$1:$F$50</definedName>
    <definedName name="_xlnm.Print_Area" localSheetId="0">'Income Statements'!$A$1:$K$56</definedName>
    <definedName name="_xlnm.Print_Area" localSheetId="4">'Notes'!$A$1:$L$169</definedName>
    <definedName name="_xlnm.Print_Area" localSheetId="2">'Statement of Changes in Equity'!$A$1:$K$24</definedName>
  </definedNames>
  <calcPr fullCalcOnLoad="1"/>
</workbook>
</file>

<file path=xl/sharedStrings.xml><?xml version="1.0" encoding="utf-8"?>
<sst xmlns="http://schemas.openxmlformats.org/spreadsheetml/2006/main" count="346" uniqueCount="234">
  <si>
    <t>INDIVIDUAL QUARTER</t>
  </si>
  <si>
    <t>CUMULATIVE QUARTER</t>
  </si>
  <si>
    <t>CURRENT YEAR QUARTER</t>
  </si>
  <si>
    <t>CURRENT YEAR TO DATE</t>
  </si>
  <si>
    <t>(a)</t>
  </si>
  <si>
    <t>(b)</t>
  </si>
  <si>
    <t>(c)</t>
  </si>
  <si>
    <t>Taxation</t>
  </si>
  <si>
    <t>AS AT END OF CURRENT YEAR QUARTER</t>
  </si>
  <si>
    <t>PRECEDING YEAR CORRESPONDING PERIOD</t>
  </si>
  <si>
    <t>AS AT PRECEDING FINANCIAL YEAR END</t>
  </si>
  <si>
    <t>(Incorporated in Malaysia)</t>
  </si>
  <si>
    <t>Share Capital</t>
  </si>
  <si>
    <t xml:space="preserve"> Reserves</t>
  </si>
  <si>
    <t>NOTES</t>
  </si>
  <si>
    <t>Dividends</t>
  </si>
  <si>
    <t>By Order of the Board</t>
  </si>
  <si>
    <t>Date:</t>
  </si>
  <si>
    <t xml:space="preserve"> </t>
  </si>
  <si>
    <t>PRECEDING YEAR CORRESPONDING QUARTER</t>
  </si>
  <si>
    <t>RM('000)</t>
  </si>
  <si>
    <t>Revenue</t>
  </si>
  <si>
    <t>Basic</t>
  </si>
  <si>
    <t>Fully diluted</t>
  </si>
  <si>
    <t>Other operating income</t>
  </si>
  <si>
    <t>Finance cost</t>
  </si>
  <si>
    <t>Investing results</t>
  </si>
  <si>
    <t>(The figures have not been audited)</t>
  </si>
  <si>
    <t>PROPERTY, PLANT AND EQUIPMENT</t>
  </si>
  <si>
    <t>CURRENT ASSETS</t>
  </si>
  <si>
    <t>Trade Receivables</t>
  </si>
  <si>
    <t>CURRENT LIABILITIES</t>
  </si>
  <si>
    <t>Other Payables and Accrued Expenses</t>
  </si>
  <si>
    <t>FINANCED BY:</t>
  </si>
  <si>
    <t>NET CURRENT ASSETS</t>
  </si>
  <si>
    <t>Total</t>
  </si>
  <si>
    <t>CASH FLOWS FROM OPERATING ACTIVITIES</t>
  </si>
  <si>
    <t>Adjustments for:</t>
  </si>
  <si>
    <t>Depreciation of property, plant and equipment</t>
  </si>
  <si>
    <t>Changes in working capital:</t>
  </si>
  <si>
    <t>CASH FLOWS FROM INVESTING ACTIVITIES</t>
  </si>
  <si>
    <t>Purchase of property, plant and equipment</t>
  </si>
  <si>
    <t>Net cash used in investing activities</t>
  </si>
  <si>
    <t>CASH AND CASH EQUIVALENTS AT BEGINNING OF THE PERIOD</t>
  </si>
  <si>
    <t>CASH AND CASH EQUIVALENTS AT END OF THE PERIOD</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</si>
  <si>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</si>
  <si>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</si>
  <si>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</si>
  <si>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</si>
  <si>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</si>
  <si>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</si>
  <si>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</si>
  <si>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</si>
  <si>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</si>
  <si>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</si>
  <si>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</si>
  <si>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</si>
  <si>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</si>
  <si>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</si>
  <si>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</si>
  <si>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</si>
  <si>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</si>
  <si>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</si>
  <si>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</si>
  <si>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</si>
  <si>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</si>
  <si>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</si>
  <si>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</si>
  <si>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</si>
  <si>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</si>
  <si>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</si>
  <si>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</si>
  <si>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</si>
  <si>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</si>
  <si>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</si>
  <si>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</si>
  <si>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</si>
  <si>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</si>
  <si>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</si>
  <si>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</si>
  <si>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</si>
  <si>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</si>
  <si>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</si>
  <si>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</si>
  <si>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</si>
  <si>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</si>
  <si>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</si>
  <si>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</si>
  <si>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</si>
  <si>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</si>
  <si>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</si>
  <si>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</si>
  <si>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</si>
  <si>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</si>
  <si>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</si>
  <si>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(Note A15)</t>
  </si>
  <si>
    <t>Material events subsequent to the end of the quarter</t>
  </si>
  <si>
    <t>Distributable - Retained Profit</t>
  </si>
  <si>
    <t>Net cash from operating activities</t>
  </si>
  <si>
    <t>There were no contingent liabilities as at the date of this announcement.</t>
  </si>
  <si>
    <t>There were no significant related party transactions as at the date of this announcement.</t>
  </si>
  <si>
    <t>CONDENSED INCOME STATEMENTS</t>
  </si>
  <si>
    <t>(The Condensed Income Statements should be read in conjunction with</t>
  </si>
  <si>
    <t>CONDENSED BALANCE SHEET</t>
  </si>
  <si>
    <t>(The Condensed Balance Sheet should be read in conjunction with</t>
  </si>
  <si>
    <t>CONDENSED STATEMENT OF CHANGES IN EQUITY</t>
  </si>
  <si>
    <t>(The Condensed Statement of Changes in Equity should be read in conjunction with</t>
  </si>
  <si>
    <t>CONDENSED CASH FLOW STATEMENT</t>
  </si>
  <si>
    <t>The Company's operations were not subject to any seasonal or cyclical changes.</t>
  </si>
  <si>
    <t>There were no unusual items affecting assets, liabilities, equity, net income or cash flows of the Company since the last annual audited financial statements.</t>
  </si>
  <si>
    <t>The IPO involved the following :-</t>
  </si>
  <si>
    <t>Changes in the composition of the Company</t>
  </si>
  <si>
    <t>There were no changes in the composition of the Company for the current financial quarter.</t>
  </si>
  <si>
    <t>(The Condensed Cash Flow Statement should be read in conjunction with</t>
  </si>
  <si>
    <t>Operating profit before working capital changes</t>
  </si>
  <si>
    <t>Refer to Note A10</t>
  </si>
  <si>
    <t>NET INCREASE IN CASH AND CASH EQUIVALENTS</t>
  </si>
  <si>
    <t>There were no dividends paid during the current financial quarter.</t>
  </si>
  <si>
    <t>Material litigations</t>
  </si>
  <si>
    <t>Other Receivables and Prepaid Expenses</t>
  </si>
  <si>
    <t>N/A</t>
  </si>
  <si>
    <t>Profit from operations</t>
  </si>
  <si>
    <t>Profit before taxation</t>
  </si>
  <si>
    <t>Net Profit</t>
  </si>
  <si>
    <t>Earnings Per Share (Sen)</t>
  </si>
  <si>
    <t>Earnings per share</t>
  </si>
  <si>
    <t xml:space="preserve">No comparative figures for the preceding year comparative quarter as this is the first set of interim financial statements presented. </t>
  </si>
  <si>
    <t>the Annual Financial Report for the year ended 31 December 2004)</t>
  </si>
  <si>
    <t>31/12/2004</t>
  </si>
  <si>
    <t>Net profit for the period</t>
  </si>
  <si>
    <t>Cash Generated From Operations</t>
  </si>
  <si>
    <t>EXPLANATORY NOTES PURSUANT TO FRS 134 INTERIM FINANCIAL REPORTING</t>
  </si>
  <si>
    <t>The interim financial report should be read in conjunction with the audited financial statements of the Company for the year ended 31 December 2004.</t>
  </si>
  <si>
    <t>The accounting policies and methods of computation adopted by the Company in this interim financial report are consistent with those adopted in the annual financial statements for the year ended 31 December 2004.</t>
  </si>
  <si>
    <t>Auditors' report of preceding annual financial statements</t>
  </si>
  <si>
    <t>The auditors' report on the preceding year's annual audited financial statements was not subject to any qualification.</t>
  </si>
  <si>
    <t>EXPLANATORY NOTES PURSUANT TO APPENDIX 7A OF THE LISTING REQUIREMENTS OF BURSA MALAYSIA SECURITIES BERHAD FOR THE MESDAQ MARKET</t>
  </si>
  <si>
    <t>There were no acquisitions or disposals of quoted securities for the financial quarter under review.</t>
  </si>
  <si>
    <t>There were no changes in estimates of amounts reported in prior financial years, which may have a material effect in the current financial quarter.</t>
  </si>
  <si>
    <t>No dividends have been declared in respect of the financial period under review.</t>
  </si>
  <si>
    <t>There were no changes in the valuation of the property, plant and equipment reported in the previous audited financial statements that will have effect in the current financial quarter under review.</t>
  </si>
  <si>
    <t>Petaling Jaya</t>
  </si>
  <si>
    <t>TEX CYCLE TECHNOLOGY (M) BERHAD</t>
  </si>
  <si>
    <t>Company's No. 642619-P</t>
  </si>
  <si>
    <t>Cost of sales</t>
  </si>
  <si>
    <t>Gross profit</t>
  </si>
  <si>
    <t>Distribution and selling expenses</t>
  </si>
  <si>
    <t>Administrative expenses</t>
  </si>
  <si>
    <t>Other operating expenses</t>
  </si>
  <si>
    <t>Amount due from shareholders</t>
  </si>
  <si>
    <t>GOODWILL</t>
  </si>
  <si>
    <t>Inventories</t>
  </si>
  <si>
    <t>Deposits, cash and Bank Balances</t>
  </si>
  <si>
    <t>Borrowings</t>
  </si>
  <si>
    <t>Tax payable</t>
  </si>
  <si>
    <t>Amount owing to Directors</t>
  </si>
  <si>
    <t>Trade payables</t>
  </si>
  <si>
    <t>Reserve on consolidation</t>
  </si>
  <si>
    <t>Shareholdrs' equity</t>
  </si>
  <si>
    <t>Deferred tax liabilities</t>
  </si>
  <si>
    <t>Non-current liabilities</t>
  </si>
  <si>
    <t>*</t>
  </si>
  <si>
    <t>RM20</t>
  </si>
  <si>
    <t>#</t>
  </si>
  <si>
    <t>RM489,911</t>
  </si>
  <si>
    <t>^</t>
  </si>
  <si>
    <t>RM228</t>
  </si>
  <si>
    <t>Interest expense</t>
  </si>
  <si>
    <t>Interest income</t>
  </si>
  <si>
    <t>Increase in payables</t>
  </si>
  <si>
    <t>Interest paid</t>
  </si>
  <si>
    <t>Taxes paid</t>
  </si>
  <si>
    <t>Fixed deposits interest received</t>
  </si>
  <si>
    <t>CASH FLOWS FROM FINANCING ACTIVITIES</t>
  </si>
  <si>
    <t>Repayment of term loan</t>
  </si>
  <si>
    <t>repayment of hire purchase and lease financing</t>
  </si>
  <si>
    <t>Net cash used in financing activities</t>
  </si>
  <si>
    <t>No segmental reporting has been prepared as the Company is only engaged in the recycling and the Company operates principally in Malaysia.</t>
  </si>
  <si>
    <t>37,600,000 new ordinary shares of RM0.10 each by way of private placement at an issue price of RM0.22 per share payable in full on application; and</t>
  </si>
  <si>
    <t>Quarterly report on results for the 2nd quarter ended 30.06.2005</t>
  </si>
  <si>
    <t>30/06/2005</t>
  </si>
  <si>
    <t>30/06/2004</t>
  </si>
  <si>
    <t>3 months quarter ended 30.06.2005</t>
  </si>
  <si>
    <t>Balance as at 30 June 2005</t>
  </si>
  <si>
    <t>3 months ended 30.06.2005</t>
  </si>
  <si>
    <t>3 months ended 30.06.2004</t>
  </si>
  <si>
    <t>30.06.2005</t>
  </si>
  <si>
    <t>Public issue of 45,000,000 new ordinary shares of RM0.10 each comprising:</t>
  </si>
  <si>
    <t>Retained profit/(Accumulated loss)</t>
  </si>
  <si>
    <t>Decrease in inventories</t>
  </si>
  <si>
    <t>Increase in receivables</t>
  </si>
  <si>
    <t>Approved and contracted for:</t>
  </si>
  <si>
    <t>Property, plant and equipment</t>
  </si>
  <si>
    <t>Balance as at 1 April 2005</t>
  </si>
  <si>
    <t>Decrease in amount due from shareholders</t>
  </si>
  <si>
    <t>Managing Director</t>
  </si>
  <si>
    <t>Periasamy a/l Sinakalai</t>
  </si>
  <si>
    <t>2,800,000 new ordinary shares of RM0.10 each available for application by the eligible directors and employees of Tex Cycle Technology (M) Berhad and its subsidiaries at an issue price of RM0.22 per share payable in full on application.</t>
  </si>
  <si>
    <t xml:space="preserve">There are no comparative Group figures as this is the Group's first announcement of quarterly results. </t>
  </si>
  <si>
    <t xml:space="preserve">For the financial year ending 31 December 2005, the Group expects to penetrate further into the printing, electrical, chemical, aviation and oil and gas industries for its recycling business. To cater for the expected expansion in capacity for its container cleaning business, the Group will acquire additional container cleaning machines from the proceeds raised from the IPO. </t>
  </si>
  <si>
    <t xml:space="preserve">As at the date of this report, there are no profit guarantee and the profit forecast is detailed in the prospectus dated 29 June 2005. </t>
  </si>
  <si>
    <t>Current quarter</t>
  </si>
  <si>
    <t>Sales of unquoted investments and/or properties</t>
  </si>
  <si>
    <t xml:space="preserve">There were no disposal of investments and/or properties during the quarter under review. </t>
  </si>
  <si>
    <t>Borrowings and debt securities</t>
  </si>
  <si>
    <t>Short term borrowings:</t>
  </si>
  <si>
    <t>Secured</t>
  </si>
  <si>
    <t>Long term borrowings:</t>
  </si>
  <si>
    <t>Unsecured</t>
  </si>
  <si>
    <t xml:space="preserve">There were no instruments with material off balance sheet risks issued as at the date of this report. </t>
  </si>
  <si>
    <t xml:space="preserve">There were no material litigations pending at the date of this announcement. </t>
  </si>
  <si>
    <t xml:space="preserve">Basic earnings per share is calculated by dividing the net profit for the period by the weighted average number of ordinary shares in issue during the period. </t>
  </si>
  <si>
    <t>Current Quarter</t>
  </si>
  <si>
    <t>Current Year To Date</t>
  </si>
  <si>
    <t>Net Profit for the financial period (RM'000)</t>
  </si>
  <si>
    <t>Weighted average number of ordinary shares in issue ('000)</t>
  </si>
  <si>
    <t>Basic earnings per share (sen)</t>
  </si>
  <si>
    <t>25 July 2005</t>
  </si>
  <si>
    <t xml:space="preserve">The Group generated revenue of RM3.26 million and a profit before taxation of RM1.72 million for the quarter ended 30 June 2005. For the six months ended 30 June 2005, the Group generated revenue of RM5.72 million and a profit before taxation of RM2.58 million. The strong performance was mainly attributed to greater market penetration for the Group's recycling business as well as increase in the sales of the Group's camouflage products to the defence industry. </t>
  </si>
  <si>
    <t>4,600,000 new ordinary shares of RM0.10 each available for application by the Malaysian public at an issue price of RM0.22 per share payable in full on application;</t>
  </si>
  <si>
    <t>Save as disclosed below, there were no material events subsequent to the current financial quarter ended 30 June 2005 up to the date of this report which is likely to substantially affect the results of the operations of the Company.</t>
  </si>
  <si>
    <t>Saved for the Inititial Public Offering ("IPO") as disclosed in Note A10, there were no issuance, cancellation, repurchase, resale and repayment of debt and equity securities for the current financial quarter.</t>
  </si>
  <si>
    <t>Initial Public Offering</t>
  </si>
  <si>
    <t>In conjunction with and as an integral part of the listing of and quotation for the entire issued and paid-up share capital of the Company, the Company undertook an IPO which was approved by the Securities Commission on 4 January 2005 and Bursa Malaysia Securities Berhad on 10 January 2005.</t>
  </si>
  <si>
    <t xml:space="preserve">based on weighted average number of shares </t>
  </si>
  <si>
    <t xml:space="preserve">The effective tax rate for the period presented above is lower than the statutory tax rate principally due to the availability of capital allowance utilised by certain subsidiary companies. </t>
  </si>
  <si>
    <r>
      <t>Net tangible assets per share</t>
    </r>
    <r>
      <rPr>
        <vertAlign val="superscript"/>
        <sz val="10"/>
        <rFont val="Arial Narrow"/>
        <family val="2"/>
      </rPr>
      <t>@</t>
    </r>
    <r>
      <rPr>
        <sz val="10"/>
        <rFont val="Arial Narrow"/>
        <family val="2"/>
      </rPr>
      <t xml:space="preserve"> (sen)</t>
    </r>
  </si>
  <si>
    <t>@</t>
  </si>
  <si>
    <t>&amp;</t>
  </si>
  <si>
    <t>based on the number of ordinary shares of 125,793,000 shares as at 30 June 2005</t>
  </si>
  <si>
    <t>based on the number of ordinary shares of 200 shares as at 31 December 2004</t>
  </si>
  <si>
    <t xml:space="preserve">According to Infocredit D&amp;B (Malaysia) Sdn Bhd in their Executive Summary of the Independent Market Research Report for Tex Cycle Technology (M) Berhad dated 13 June 2005, the growth of the scheduled waste recycling services industry is still at an early stage and is expected to flourish over the next few years.  In general, business opportunities for environmental services and products grow in tandem with industrial development’s increasing demand for better environmental management.  As such, in Malaysia, there are yet ample business opportunities in the field of prevention and pollution control, clean and appropriate technology.  
Based on the above and barring unforeseen circumstances, the Directors of Tex Cycle Technology (M) Berhad are confident that the Group will be able to achieve its forecast results for the financial year ending 31 December 2005, as posted in its Prospectus dated 29 June 2005.
</t>
  </si>
  <si>
    <t>Current Year to Date</t>
  </si>
  <si>
    <t>The interim financial report has been prepared in compliance with FRS 134: "Interim Financial Reporting" (formerly known as MASB 26) and Appendix 7A of the Listing Requirements of Bursa Malaysia Securities Berhad for the MESDAQ Market.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</si>
</sst>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_);_(* \(#,##0.0\);_(* &quot;-&quot;_);_(@_)"/>
    <numFmt numFmtId="181" formatCode="#,##0.0"/>
    <numFmt numFmtId="182" formatCode="_(* #,##0.0_);_(* \(#,##0.0\);_(* &quot;-&quot;?_);_(@_)"/>
    <numFmt numFmtId="183" formatCode="_(* #,##0.000_);_(* \(#,##0.000\);_(* &quot;-&quot;??_);_(@_)"/>
    <numFmt numFmtId="184" formatCode="_(* #,##0.0000_);_(* \(#,##0.0000\);_(* &quot;-&quot;??_);_(@_)"/>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_(* #,##0.00_);_(* \(#,##0.00\);_(* &quot;-&quot;_);_(@_)"/>
    <numFmt numFmtId="193" formatCode="&quot;Yes&quot;;&quot;Yes&quot;;&quot;No&quot;"/>
    <numFmt numFmtId="194" formatCode="&quot;True&quot;;&quot;True&quot;;&quot;False&quot;"/>
    <numFmt numFmtId="195" formatCode="&quot;On&quot;;&quot;On&quot;;&quot;Off&quot;"/>
    <numFmt numFmtId="196" formatCode="0.00000000"/>
    <numFmt numFmtId="197" formatCode="0.0000000"/>
    <numFmt numFmtId="198" formatCode="0.000000"/>
    <numFmt numFmtId="199" formatCode="0.00000"/>
    <numFmt numFmtId="200" formatCode="0.0000"/>
    <numFmt numFmtId="201" formatCode="0.000"/>
  </numFmts>
  <fonts count="12">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9" fontId="0" fillId="0" borderId="0" xfId="15" applyNumberFormat="1" applyFont="1" applyBorder="1" applyAlignment="1">
      <alignment horizontal="center" vertical="center"/>
    </xf>
    <xf numFmtId="179" fontId="0" fillId="0" borderId="1" xfId="15"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xf>
    <xf numFmtId="0" fontId="0" fillId="0" borderId="0" xfId="0" applyFont="1" applyAlignment="1">
      <alignment horizontal="center"/>
    </xf>
    <xf numFmtId="179"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9" fontId="0" fillId="0" borderId="2" xfId="0" applyNumberFormat="1" applyFont="1" applyBorder="1" applyAlignment="1">
      <alignment horizontal="center" vertical="center"/>
    </xf>
    <xf numFmtId="179" fontId="0" fillId="0" borderId="3"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9" fontId="0" fillId="0" borderId="0" xfId="15" applyNumberFormat="1" applyFont="1" applyAlignment="1">
      <alignment horizontal="center"/>
    </xf>
    <xf numFmtId="0" fontId="0" fillId="0" borderId="0" xfId="0" applyFont="1" applyAlignment="1">
      <alignment horizontal="justify" vertical="top"/>
    </xf>
    <xf numFmtId="179" fontId="0" fillId="0" borderId="0" xfId="15" applyNumberFormat="1" applyFont="1" applyAlignment="1">
      <alignment/>
    </xf>
    <xf numFmtId="179" fontId="0" fillId="0" borderId="4" xfId="15" applyNumberFormat="1" applyFont="1" applyBorder="1" applyAlignment="1">
      <alignment/>
    </xf>
    <xf numFmtId="0" fontId="0" fillId="0" borderId="0" xfId="0" applyFont="1" applyBorder="1" applyAlignment="1">
      <alignment/>
    </xf>
    <xf numFmtId="179" fontId="0" fillId="0" borderId="3" xfId="15" applyNumberFormat="1" applyFont="1" applyBorder="1" applyAlignment="1">
      <alignment horizontal="center"/>
    </xf>
    <xf numFmtId="0" fontId="0" fillId="0" borderId="0" xfId="0" applyFont="1" applyFill="1" applyAlignment="1">
      <alignment/>
    </xf>
    <xf numFmtId="180" fontId="0" fillId="0" borderId="0" xfId="0" applyNumberFormat="1" applyFont="1" applyBorder="1" applyAlignment="1">
      <alignment horizontal="center" vertical="center"/>
    </xf>
    <xf numFmtId="41" fontId="0" fillId="0" borderId="5"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2"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Border="1" applyAlignment="1">
      <alignment horizontal="left" vertical="center"/>
    </xf>
    <xf numFmtId="179" fontId="1" fillId="0" borderId="0" xfId="15" applyNumberFormat="1" applyFont="1" applyBorder="1" applyAlignment="1">
      <alignment horizontal="center" vertical="center"/>
    </xf>
    <xf numFmtId="179" fontId="0" fillId="0" borderId="2"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4" xfId="0" applyNumberFormat="1" applyFont="1" applyBorder="1" applyAlignment="1">
      <alignment horizontal="center" vertical="center"/>
    </xf>
    <xf numFmtId="41" fontId="0" fillId="0" borderId="1" xfId="0" applyNumberFormat="1" applyFont="1" applyBorder="1" applyAlignment="1">
      <alignment horizontal="center" vertical="center"/>
    </xf>
    <xf numFmtId="179" fontId="0" fillId="0" borderId="8" xfId="15" applyNumberFormat="1" applyFont="1" applyBorder="1" applyAlignment="1">
      <alignment horizontal="center" vertical="center"/>
    </xf>
    <xf numFmtId="0" fontId="0" fillId="0" borderId="0" xfId="0" applyAlignment="1">
      <alignment/>
    </xf>
    <xf numFmtId="179" fontId="0" fillId="0" borderId="4" xfId="15" applyNumberFormat="1" applyFont="1" applyBorder="1" applyAlignment="1">
      <alignment horizontal="center" vertical="center"/>
    </xf>
    <xf numFmtId="0" fontId="0" fillId="0" borderId="0" xfId="0" applyAlignment="1">
      <alignment horizontal="justify" vertical="top" wrapText="1"/>
    </xf>
    <xf numFmtId="0" fontId="6" fillId="0" borderId="0" xfId="0" applyFont="1" applyAlignment="1">
      <alignment vertical="center"/>
    </xf>
    <xf numFmtId="179" fontId="0" fillId="0" borderId="0" xfId="15" applyNumberFormat="1" applyFont="1" applyBorder="1" applyAlignment="1">
      <alignment/>
    </xf>
    <xf numFmtId="179" fontId="0" fillId="0" borderId="0" xfId="15" applyNumberFormat="1" applyFont="1" applyBorder="1" applyAlignment="1">
      <alignment horizontal="center"/>
    </xf>
    <xf numFmtId="41" fontId="0" fillId="0" borderId="9" xfId="0" applyNumberFormat="1" applyFont="1" applyBorder="1" applyAlignment="1">
      <alignment horizontal="center" vertical="center"/>
    </xf>
    <xf numFmtId="192" fontId="0" fillId="0" borderId="0" xfId="0" applyNumberFormat="1" applyFont="1" applyBorder="1" applyAlignment="1">
      <alignment horizontal="center" vertical="center"/>
    </xf>
    <xf numFmtId="43" fontId="0" fillId="0" borderId="0" xfId="0" applyNumberFormat="1" applyFont="1" applyAlignment="1">
      <alignment/>
    </xf>
    <xf numFmtId="43" fontId="2" fillId="0" borderId="0" xfId="15" applyFont="1" applyBorder="1" applyAlignment="1">
      <alignment vertical="center"/>
    </xf>
    <xf numFmtId="179" fontId="0" fillId="0" borderId="0" xfId="0" applyNumberFormat="1" applyFont="1" applyAlignment="1">
      <alignment/>
    </xf>
    <xf numFmtId="179" fontId="0" fillId="0" borderId="0" xfId="0" applyNumberFormat="1" applyFont="1" applyBorder="1" applyAlignment="1">
      <alignment/>
    </xf>
    <xf numFmtId="41" fontId="0" fillId="0" borderId="5" xfId="15" applyNumberFormat="1" applyFont="1" applyBorder="1" applyAlignment="1">
      <alignment horizontal="center" vertical="center"/>
    </xf>
    <xf numFmtId="43" fontId="0" fillId="0" borderId="9" xfId="15" applyFont="1" applyBorder="1" applyAlignment="1">
      <alignment horizontal="center" vertical="center"/>
    </xf>
    <xf numFmtId="0" fontId="7" fillId="0" borderId="0" xfId="0" applyFont="1" applyAlignment="1">
      <alignment horizontal="justify" vertical="top"/>
    </xf>
    <xf numFmtId="0" fontId="8" fillId="0" borderId="0" xfId="0" applyFont="1" applyAlignment="1">
      <alignment/>
    </xf>
    <xf numFmtId="0" fontId="1" fillId="0" borderId="0" xfId="0" applyFont="1" applyBorder="1" applyAlignment="1">
      <alignment horizontal="right" vertical="center"/>
    </xf>
    <xf numFmtId="179" fontId="0" fillId="0" borderId="3" xfId="15" applyNumberFormat="1" applyFont="1" applyFill="1" applyBorder="1" applyAlignment="1">
      <alignment/>
    </xf>
    <xf numFmtId="0" fontId="7" fillId="0" borderId="0" xfId="0" applyFont="1" applyAlignment="1">
      <alignment horizontal="justify" vertical="top" wrapText="1"/>
    </xf>
    <xf numFmtId="0" fontId="1" fillId="0" borderId="0" xfId="0" applyFont="1" applyFill="1" applyAlignment="1">
      <alignment horizontal="center"/>
    </xf>
    <xf numFmtId="0" fontId="7" fillId="0" borderId="0" xfId="0" applyFont="1" applyFill="1" applyAlignment="1">
      <alignment horizontal="justify" vertical="top" wrapText="1"/>
    </xf>
    <xf numFmtId="43" fontId="7" fillId="0" borderId="0" xfId="0" applyNumberFormat="1" applyFont="1" applyBorder="1" applyAlignment="1">
      <alignment horizontal="center" vertical="center"/>
    </xf>
    <xf numFmtId="0" fontId="0" fillId="0" borderId="0" xfId="0" applyFont="1" applyBorder="1" applyAlignment="1">
      <alignment horizontal="justify" vertical="justify" wrapText="1"/>
    </xf>
    <xf numFmtId="43" fontId="11" fillId="0" borderId="0" xfId="0" applyNumberFormat="1" applyFont="1" applyBorder="1" applyAlignment="1">
      <alignment horizontal="right" vertical="top"/>
    </xf>
    <xf numFmtId="43" fontId="11" fillId="0" borderId="0" xfId="0" applyNumberFormat="1" applyFont="1" applyBorder="1" applyAlignment="1">
      <alignment horizontal="left" vertical="top"/>
    </xf>
    <xf numFmtId="0" fontId="11" fillId="0" borderId="0" xfId="0" applyFont="1" applyAlignment="1">
      <alignment horizontal="justify" vertical="top"/>
    </xf>
    <xf numFmtId="0" fontId="0" fillId="0" borderId="0" xfId="0" applyFont="1" applyAlignment="1">
      <alignment horizontal="left"/>
    </xf>
    <xf numFmtId="0" fontId="11" fillId="0" borderId="0" xfId="0" applyFont="1" applyAlignment="1">
      <alignment horizontal="left" vertical="top"/>
    </xf>
    <xf numFmtId="0" fontId="7" fillId="0" borderId="0" xfId="0" applyFont="1" applyFill="1" applyAlignment="1">
      <alignment/>
    </xf>
    <xf numFmtId="0" fontId="0" fillId="0" borderId="0" xfId="0" applyFont="1" applyBorder="1" applyAlignment="1">
      <alignment horizontal="justify" vertical="justify" wrapText="1"/>
    </xf>
    <xf numFmtId="0" fontId="0" fillId="0" borderId="0" xfId="0" applyFont="1" applyBorder="1" applyAlignment="1">
      <alignment horizontal="left" vertical="justify" wrapText="1"/>
    </xf>
    <xf numFmtId="0" fontId="0" fillId="0" borderId="0" xfId="0" applyFont="1" applyAlignment="1">
      <alignment horizontal="center"/>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center"/>
    </xf>
    <xf numFmtId="0" fontId="1" fillId="0" borderId="0" xfId="0" applyFont="1" applyFill="1" applyAlignment="1">
      <alignment/>
    </xf>
    <xf numFmtId="179" fontId="0" fillId="0" borderId="2" xfId="15" applyNumberFormat="1" applyFont="1" applyFill="1" applyBorder="1"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3" fillId="0" borderId="10" xfId="0" applyFont="1" applyFill="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1"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Alignment="1">
      <alignment horizontal="justify" vertical="top"/>
    </xf>
    <xf numFmtId="0" fontId="0" fillId="0" borderId="0" xfId="0" applyFont="1" applyFill="1" applyAlignment="1">
      <alignment horizontal="justify" vertical="top" wrapText="1"/>
    </xf>
    <xf numFmtId="0" fontId="7" fillId="0" borderId="0" xfId="0" applyFont="1" applyFill="1" applyAlignment="1">
      <alignment horizontal="justify" vertical="top" wrapText="1"/>
    </xf>
    <xf numFmtId="0" fontId="1" fillId="0" borderId="0" xfId="0" applyFont="1" applyAlignment="1">
      <alignment horizontal="justify" vertical="top"/>
    </xf>
    <xf numFmtId="0" fontId="0" fillId="0" borderId="0" xfId="0" applyAlignment="1">
      <alignment horizontal="justify" vertical="top"/>
    </xf>
    <xf numFmtId="0" fontId="0" fillId="0" borderId="0" xfId="0" applyNumberFormat="1" applyFont="1" applyAlignment="1">
      <alignment horizontal="justify" vertical="top"/>
    </xf>
    <xf numFmtId="0" fontId="0" fillId="0" borderId="0" xfId="0" applyFont="1" applyAlignment="1">
      <alignment horizontal="left" vertical="top"/>
    </xf>
    <xf numFmtId="15" fontId="0" fillId="0" borderId="0" xfId="0" applyNumberFormat="1" applyFont="1" applyFill="1" applyAlignment="1" quotePrefix="1">
      <alignment horizontal="left"/>
    </xf>
    <xf numFmtId="0" fontId="0" fillId="0" borderId="0" xfId="0" applyFont="1" applyFill="1" applyAlignment="1">
      <alignment horizontal="left"/>
    </xf>
    <xf numFmtId="0" fontId="0" fillId="0" borderId="0" xfId="0" applyFont="1" applyFill="1" applyAlignment="1">
      <alignment horizontal="justify" vertical="justify" wrapText="1"/>
    </xf>
    <xf numFmtId="0" fontId="0" fillId="0" borderId="0" xfId="0" applyFont="1" applyFill="1" applyAlignment="1">
      <alignment horizontal="justify" vertical="justify"/>
    </xf>
    <xf numFmtId="0" fontId="0" fillId="0" borderId="0" xfId="0" applyFont="1" applyFill="1" applyAlignment="1">
      <alignment horizontal="left" vertical="top" wrapText="1"/>
    </xf>
    <xf numFmtId="0" fontId="1" fillId="0" borderId="0" xfId="0" applyFont="1" applyAlignment="1">
      <alignment horizontal="center"/>
    </xf>
    <xf numFmtId="0" fontId="0" fillId="0" borderId="0" xfId="0" applyFill="1" applyAlignment="1">
      <alignment horizontal="justify" vertical="justify"/>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0" xfId="0" applyFont="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0" fillId="0" borderId="0" xfId="0" applyFont="1" applyFill="1" applyAlignment="1">
      <alignment horizontal="center" vertical="top"/>
    </xf>
    <xf numFmtId="0" fontId="0" fillId="0" borderId="0" xfId="0" applyFont="1" applyFill="1" applyAlignment="1">
      <alignment horizontal="justify" vertical="top"/>
    </xf>
    <xf numFmtId="0" fontId="0" fillId="0" borderId="0" xfId="0" applyFont="1" applyAlignment="1">
      <alignment horizontal="justify" vertical="justify"/>
    </xf>
    <xf numFmtId="0" fontId="0" fillId="0" borderId="0" xfId="0" applyFont="1" applyFill="1" applyAlignment="1">
      <alignment horizontal="left" vertical="top"/>
    </xf>
    <xf numFmtId="3" fontId="0" fillId="0" borderId="0" xfId="0" applyNumberFormat="1" applyFont="1" applyFill="1" applyAlignment="1">
      <alignment/>
    </xf>
    <xf numFmtId="2" fontId="0" fillId="0" borderId="10" xfId="0" applyNumberFormat="1" applyFont="1" applyFill="1" applyBorder="1" applyAlignment="1">
      <alignment/>
    </xf>
    <xf numFmtId="179" fontId="0" fillId="0" borderId="0" xfId="15" applyNumberFormat="1" applyFont="1" applyFill="1" applyAlignment="1">
      <alignment horizontal="center"/>
    </xf>
    <xf numFmtId="179" fontId="0" fillId="0" borderId="0" xfId="15" applyNumberFormat="1" applyFont="1" applyFill="1" applyAlignment="1">
      <alignment/>
    </xf>
    <xf numFmtId="0" fontId="0" fillId="0" borderId="3" xfId="0" applyFont="1" applyFill="1" applyBorder="1" applyAlignment="1">
      <alignment horizontal="center"/>
    </xf>
    <xf numFmtId="0" fontId="0" fillId="0" borderId="0" xfId="0" applyFont="1" applyFill="1" applyAlignment="1">
      <alignment vertical="top"/>
    </xf>
    <xf numFmtId="0" fontId="0" fillId="0" borderId="0" xfId="0" applyFont="1" applyFill="1" applyBorder="1" applyAlignment="1">
      <alignment/>
    </xf>
    <xf numFmtId="43" fontId="0" fillId="0" borderId="0" xfId="15"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6"/>
  <sheetViews>
    <sheetView workbookViewId="0" topLeftCell="A1">
      <selection activeCell="K58" sqref="K58"/>
    </sheetView>
  </sheetViews>
  <sheetFormatPr defaultColWidth="9.33203125" defaultRowHeight="12.75"/>
  <cols>
    <col min="1" max="3" width="3.83203125" style="14" customWidth="1"/>
    <col min="4" max="4" width="22.33203125" style="14" customWidth="1"/>
    <col min="5" max="5" width="18.5" style="14" customWidth="1"/>
    <col min="6" max="6" width="1.83203125" style="14" customWidth="1"/>
    <col min="7" max="7" width="18.5" style="14" customWidth="1"/>
    <col min="8" max="8" width="1.83203125" style="14" customWidth="1"/>
    <col min="9" max="9" width="18.5" style="14" customWidth="1"/>
    <col min="10" max="10" width="1.83203125" style="14" customWidth="1"/>
    <col min="11" max="11" width="18.5" style="14" customWidth="1"/>
    <col min="12" max="16384" width="9.33203125" style="14" customWidth="1"/>
  </cols>
  <sheetData>
    <row r="1" spans="1:11" ht="19.5" customHeight="1">
      <c r="A1" s="83" t="s">
        <v>142</v>
      </c>
      <c r="B1" s="83"/>
      <c r="C1" s="83"/>
      <c r="D1" s="83"/>
      <c r="E1" s="83"/>
      <c r="F1" s="83"/>
      <c r="G1" s="83"/>
      <c r="H1" s="83"/>
      <c r="I1" s="83"/>
      <c r="J1" s="83"/>
      <c r="K1" s="83"/>
    </row>
    <row r="2" spans="1:11" ht="12.75" customHeight="1">
      <c r="A2" s="86"/>
      <c r="B2" s="86"/>
      <c r="C2" s="86"/>
      <c r="D2" s="86"/>
      <c r="E2" s="86"/>
      <c r="F2" s="86"/>
      <c r="G2" s="86"/>
      <c r="H2" s="86"/>
      <c r="I2" s="86"/>
      <c r="J2" s="86"/>
      <c r="K2" s="86"/>
    </row>
    <row r="3" spans="1:11" ht="9.75" customHeight="1">
      <c r="A3" s="84" t="s">
        <v>143</v>
      </c>
      <c r="B3" s="84"/>
      <c r="C3" s="84"/>
      <c r="D3" s="84"/>
      <c r="E3" s="84"/>
      <c r="F3" s="84"/>
      <c r="G3" s="84"/>
      <c r="H3" s="84"/>
      <c r="I3" s="84"/>
      <c r="J3" s="84"/>
      <c r="K3" s="84"/>
    </row>
    <row r="4" spans="1:11" ht="9.75" customHeight="1">
      <c r="A4" s="84" t="s">
        <v>11</v>
      </c>
      <c r="B4" s="84"/>
      <c r="C4" s="84"/>
      <c r="D4" s="84"/>
      <c r="E4" s="84"/>
      <c r="F4" s="84"/>
      <c r="G4" s="84"/>
      <c r="H4" s="84"/>
      <c r="I4" s="84"/>
      <c r="J4" s="84"/>
      <c r="K4" s="84"/>
    </row>
    <row r="5" spans="1:11" ht="19.5" customHeight="1">
      <c r="A5" s="88" t="s">
        <v>179</v>
      </c>
      <c r="B5" s="88"/>
      <c r="C5" s="88"/>
      <c r="D5" s="88"/>
      <c r="E5" s="88"/>
      <c r="F5" s="88"/>
      <c r="G5" s="88"/>
      <c r="H5" s="88"/>
      <c r="I5" s="88"/>
      <c r="J5" s="88"/>
      <c r="K5" s="88"/>
    </row>
    <row r="6" spans="1:11" ht="19.5" customHeight="1" thickBot="1">
      <c r="A6" s="85" t="s">
        <v>101</v>
      </c>
      <c r="B6" s="85"/>
      <c r="C6" s="85"/>
      <c r="D6" s="85"/>
      <c r="E6" s="85"/>
      <c r="F6" s="85"/>
      <c r="G6" s="85"/>
      <c r="H6" s="85"/>
      <c r="I6" s="85"/>
      <c r="J6" s="85"/>
      <c r="K6" s="85"/>
    </row>
    <row r="7" spans="1:11" ht="20.25" customHeight="1">
      <c r="A7" s="90" t="s">
        <v>27</v>
      </c>
      <c r="B7" s="90"/>
      <c r="C7" s="90"/>
      <c r="D7" s="90"/>
      <c r="E7" s="90"/>
      <c r="F7" s="90"/>
      <c r="G7" s="90"/>
      <c r="H7" s="90"/>
      <c r="I7" s="90"/>
      <c r="J7" s="90"/>
      <c r="K7" s="90"/>
    </row>
    <row r="8" spans="1:11" ht="20.25" customHeight="1">
      <c r="A8" s="7"/>
      <c r="B8" s="7"/>
      <c r="C8" s="7"/>
      <c r="D8" s="7"/>
      <c r="E8" s="7"/>
      <c r="F8" s="7"/>
      <c r="G8" s="7"/>
      <c r="H8" s="7"/>
      <c r="I8" s="7"/>
      <c r="J8" s="7"/>
      <c r="K8" s="7"/>
    </row>
    <row r="9" spans="1:11" ht="15" customHeight="1">
      <c r="A9" s="18"/>
      <c r="B9" s="18"/>
      <c r="C9" s="21"/>
      <c r="D9" s="21"/>
      <c r="E9" s="89" t="s">
        <v>0</v>
      </c>
      <c r="F9" s="89"/>
      <c r="G9" s="89"/>
      <c r="H9" s="1"/>
      <c r="I9" s="89" t="s">
        <v>1</v>
      </c>
      <c r="J9" s="89"/>
      <c r="K9" s="89"/>
    </row>
    <row r="10" spans="1:11" ht="48" customHeight="1">
      <c r="A10" s="18"/>
      <c r="B10" s="18"/>
      <c r="C10" s="21"/>
      <c r="D10" s="21"/>
      <c r="E10" s="2" t="s">
        <v>2</v>
      </c>
      <c r="F10" s="2"/>
      <c r="G10" s="2" t="s">
        <v>19</v>
      </c>
      <c r="H10" s="2"/>
      <c r="I10" s="2" t="s">
        <v>3</v>
      </c>
      <c r="J10" s="2"/>
      <c r="K10" s="2" t="s">
        <v>9</v>
      </c>
    </row>
    <row r="11" spans="1:11" ht="15" customHeight="1">
      <c r="A11" s="18"/>
      <c r="B11" s="18"/>
      <c r="C11" s="21"/>
      <c r="D11" s="21"/>
      <c r="E11" s="5" t="s">
        <v>180</v>
      </c>
      <c r="F11" s="5"/>
      <c r="G11" s="5" t="s">
        <v>181</v>
      </c>
      <c r="H11" s="5"/>
      <c r="I11" s="5" t="s">
        <v>180</v>
      </c>
      <c r="J11" s="5"/>
      <c r="K11" s="5" t="s">
        <v>181</v>
      </c>
    </row>
    <row r="12" spans="1:11" ht="15" customHeight="1">
      <c r="A12" s="18"/>
      <c r="B12" s="18"/>
      <c r="C12" s="21"/>
      <c r="D12" s="21"/>
      <c r="E12" s="1" t="s">
        <v>20</v>
      </c>
      <c r="F12" s="1"/>
      <c r="G12" s="1" t="s">
        <v>20</v>
      </c>
      <c r="H12" s="1"/>
      <c r="I12" s="1" t="s">
        <v>20</v>
      </c>
      <c r="J12" s="1"/>
      <c r="K12" s="1" t="s">
        <v>20</v>
      </c>
    </row>
    <row r="14" spans="1:11" ht="12.75">
      <c r="A14" s="14" t="s">
        <v>21</v>
      </c>
      <c r="E14" s="25">
        <v>3262</v>
      </c>
      <c r="G14" s="23" t="s">
        <v>120</v>
      </c>
      <c r="I14" s="25">
        <f>2455+3262</f>
        <v>5717</v>
      </c>
      <c r="K14" s="23" t="s">
        <v>120</v>
      </c>
    </row>
    <row r="15" spans="5:11" ht="12.75">
      <c r="E15" s="25"/>
      <c r="G15" s="25"/>
      <c r="I15" s="25"/>
      <c r="K15" s="25"/>
    </row>
    <row r="16" spans="1:11" ht="12.75">
      <c r="A16" s="14" t="s">
        <v>144</v>
      </c>
      <c r="E16" s="25">
        <v>-642</v>
      </c>
      <c r="G16" s="23" t="s">
        <v>120</v>
      </c>
      <c r="I16" s="25">
        <f>-578-642</f>
        <v>-1220</v>
      </c>
      <c r="K16" s="51" t="s">
        <v>120</v>
      </c>
    </row>
    <row r="17" spans="5:11" ht="12.75">
      <c r="E17" s="26"/>
      <c r="G17" s="26"/>
      <c r="I17" s="26"/>
      <c r="K17" s="26"/>
    </row>
    <row r="18" spans="5:11" ht="12.75">
      <c r="E18" s="25"/>
      <c r="G18" s="25"/>
      <c r="I18" s="25"/>
      <c r="K18" s="25"/>
    </row>
    <row r="19" spans="1:11" ht="12.75">
      <c r="A19" s="14" t="s">
        <v>145</v>
      </c>
      <c r="E19" s="25">
        <f>SUM(E14:E16)</f>
        <v>2620</v>
      </c>
      <c r="G19" s="23" t="s">
        <v>120</v>
      </c>
      <c r="I19" s="25">
        <f>SUM(I14:I16)</f>
        <v>4497</v>
      </c>
      <c r="K19" s="51" t="s">
        <v>120</v>
      </c>
    </row>
    <row r="20" spans="5:11" ht="12.75">
      <c r="E20" s="25"/>
      <c r="G20" s="25"/>
      <c r="I20" s="25"/>
      <c r="K20" s="25"/>
    </row>
    <row r="21" spans="1:11" ht="12.75">
      <c r="A21" s="14" t="s">
        <v>24</v>
      </c>
      <c r="E21" s="25">
        <v>0</v>
      </c>
      <c r="G21" s="23" t="s">
        <v>120</v>
      </c>
      <c r="I21" s="25">
        <v>0</v>
      </c>
      <c r="K21" s="51" t="s">
        <v>120</v>
      </c>
    </row>
    <row r="22" spans="5:11" ht="12.75">
      <c r="E22" s="25"/>
      <c r="G22" s="25"/>
      <c r="I22" s="25"/>
      <c r="K22" s="25"/>
    </row>
    <row r="23" spans="1:11" ht="12.75">
      <c r="A23" s="14" t="s">
        <v>146</v>
      </c>
      <c r="E23" s="25">
        <v>-96</v>
      </c>
      <c r="G23" s="23" t="s">
        <v>120</v>
      </c>
      <c r="I23" s="25">
        <f>-109-96</f>
        <v>-205</v>
      </c>
      <c r="K23" s="51" t="s">
        <v>120</v>
      </c>
    </row>
    <row r="24" spans="5:11" ht="12.75">
      <c r="E24" s="25"/>
      <c r="G24" s="25"/>
      <c r="I24" s="25"/>
      <c r="K24" s="25"/>
    </row>
    <row r="25" spans="1:11" ht="12.75">
      <c r="A25" s="14" t="s">
        <v>147</v>
      </c>
      <c r="E25" s="25">
        <v>-514</v>
      </c>
      <c r="G25" s="23" t="s">
        <v>120</v>
      </c>
      <c r="I25" s="25">
        <f>-621-514</f>
        <v>-1135</v>
      </c>
      <c r="K25" s="51" t="s">
        <v>120</v>
      </c>
    </row>
    <row r="26" spans="5:11" ht="12.75">
      <c r="E26" s="25"/>
      <c r="G26" s="25"/>
      <c r="I26" s="25"/>
      <c r="K26" s="25"/>
    </row>
    <row r="27" spans="1:11" ht="12.75">
      <c r="A27" s="14" t="s">
        <v>148</v>
      </c>
      <c r="E27" s="25">
        <v>-261</v>
      </c>
      <c r="G27" s="23" t="s">
        <v>120</v>
      </c>
      <c r="I27" s="25">
        <f>-265-261</f>
        <v>-526</v>
      </c>
      <c r="K27" s="23" t="s">
        <v>120</v>
      </c>
    </row>
    <row r="28" spans="5:11" ht="12.75">
      <c r="E28" s="26"/>
      <c r="G28" s="26"/>
      <c r="H28" s="27"/>
      <c r="I28" s="26"/>
      <c r="K28" s="26"/>
    </row>
    <row r="29" spans="5:11" ht="12.75">
      <c r="E29" s="25"/>
      <c r="G29" s="25"/>
      <c r="H29" s="27"/>
      <c r="I29" s="25"/>
      <c r="K29" s="25"/>
    </row>
    <row r="30" spans="1:11" ht="12.75">
      <c r="A30" s="14" t="s">
        <v>121</v>
      </c>
      <c r="E30" s="25">
        <f>SUM(E18:E28)</f>
        <v>1749</v>
      </c>
      <c r="G30" s="23" t="s">
        <v>120</v>
      </c>
      <c r="H30" s="27"/>
      <c r="I30" s="25">
        <f>SUM(I18:I28)</f>
        <v>2631</v>
      </c>
      <c r="K30" s="23" t="s">
        <v>120</v>
      </c>
    </row>
    <row r="31" spans="5:11" ht="12.75">
      <c r="E31" s="25"/>
      <c r="G31" s="25"/>
      <c r="H31" s="27"/>
      <c r="I31" s="25"/>
      <c r="K31" s="25"/>
    </row>
    <row r="32" spans="1:11" ht="12.75">
      <c r="A32" s="14" t="s">
        <v>25</v>
      </c>
      <c r="E32" s="25">
        <v>-27</v>
      </c>
      <c r="G32" s="23" t="s">
        <v>120</v>
      </c>
      <c r="H32" s="27"/>
      <c r="I32" s="25">
        <f>-29-27</f>
        <v>-56</v>
      </c>
      <c r="K32" s="23" t="s">
        <v>120</v>
      </c>
    </row>
    <row r="33" spans="5:11" ht="12.75">
      <c r="E33" s="25"/>
      <c r="G33" s="25"/>
      <c r="H33" s="27"/>
      <c r="I33" s="25"/>
      <c r="K33" s="25"/>
    </row>
    <row r="34" spans="1:11" ht="12.75">
      <c r="A34" s="14" t="s">
        <v>26</v>
      </c>
      <c r="E34" s="25">
        <v>0</v>
      </c>
      <c r="G34" s="23" t="s">
        <v>120</v>
      </c>
      <c r="H34" s="27"/>
      <c r="I34" s="25">
        <v>0</v>
      </c>
      <c r="K34" s="23" t="s">
        <v>120</v>
      </c>
    </row>
    <row r="35" spans="5:11" ht="12.75">
      <c r="E35" s="26"/>
      <c r="G35" s="26"/>
      <c r="H35" s="27"/>
      <c r="I35" s="26"/>
      <c r="K35" s="26"/>
    </row>
    <row r="36" spans="5:11" ht="12.75">
      <c r="E36" s="25"/>
      <c r="G36" s="25"/>
      <c r="H36" s="27"/>
      <c r="I36" s="25"/>
      <c r="K36" s="25"/>
    </row>
    <row r="37" spans="1:11" ht="12.75">
      <c r="A37" s="14" t="s">
        <v>122</v>
      </c>
      <c r="E37" s="25">
        <f>SUM(E29:E35)</f>
        <v>1722</v>
      </c>
      <c r="G37" s="23" t="s">
        <v>120</v>
      </c>
      <c r="H37" s="27"/>
      <c r="I37" s="25">
        <f>SUM(I29:I35)</f>
        <v>2575</v>
      </c>
      <c r="K37" s="23" t="s">
        <v>120</v>
      </c>
    </row>
    <row r="38" spans="5:11" ht="12.75">
      <c r="E38" s="25"/>
      <c r="G38" s="25"/>
      <c r="H38" s="27"/>
      <c r="I38" s="25"/>
      <c r="K38" s="25"/>
    </row>
    <row r="39" spans="1:11" ht="12.75">
      <c r="A39" s="14" t="s">
        <v>7</v>
      </c>
      <c r="E39" s="25">
        <v>-400</v>
      </c>
      <c r="G39" s="23" t="s">
        <v>120</v>
      </c>
      <c r="H39" s="27"/>
      <c r="I39" s="25">
        <f>-330-400</f>
        <v>-730</v>
      </c>
      <c r="K39" s="23" t="s">
        <v>120</v>
      </c>
    </row>
    <row r="40" spans="5:11" ht="12.75">
      <c r="E40" s="26"/>
      <c r="G40" s="26"/>
      <c r="H40" s="27"/>
      <c r="I40" s="26"/>
      <c r="K40" s="26"/>
    </row>
    <row r="41" spans="5:11" ht="12.75">
      <c r="E41" s="25"/>
      <c r="G41" s="25"/>
      <c r="H41" s="27"/>
      <c r="I41" s="25"/>
      <c r="K41" s="25"/>
    </row>
    <row r="42" spans="1:11" ht="13.5" thickBot="1">
      <c r="A42" s="14" t="s">
        <v>123</v>
      </c>
      <c r="E42" s="20">
        <f>+SUM(E37:E39)</f>
        <v>1322</v>
      </c>
      <c r="G42" s="28" t="s">
        <v>120</v>
      </c>
      <c r="H42" s="27"/>
      <c r="I42" s="20">
        <f>+SUM(I37:I39)</f>
        <v>1845</v>
      </c>
      <c r="K42" s="28" t="s">
        <v>120</v>
      </c>
    </row>
    <row r="43" ht="13.5" thickTop="1">
      <c r="H43" s="27"/>
    </row>
    <row r="44" spans="1:11" ht="12.75">
      <c r="A44" s="29"/>
      <c r="B44" s="29"/>
      <c r="C44" s="29"/>
      <c r="D44" s="29"/>
      <c r="E44" s="29"/>
      <c r="F44" s="29"/>
      <c r="G44" s="29"/>
      <c r="H44" s="122"/>
      <c r="I44" s="29"/>
      <c r="J44" s="29"/>
      <c r="K44" s="29"/>
    </row>
    <row r="45" spans="1:11" ht="12.75">
      <c r="A45" s="29"/>
      <c r="B45" s="29"/>
      <c r="C45" s="29"/>
      <c r="D45" s="29"/>
      <c r="E45" s="29"/>
      <c r="F45" s="29"/>
      <c r="G45" s="29"/>
      <c r="H45" s="122"/>
      <c r="I45" s="29"/>
      <c r="J45" s="29"/>
      <c r="K45" s="29"/>
    </row>
    <row r="46" spans="1:11" ht="12.75">
      <c r="A46" s="29" t="s">
        <v>124</v>
      </c>
      <c r="B46" s="29"/>
      <c r="C46" s="29"/>
      <c r="D46" s="29"/>
      <c r="E46" s="29"/>
      <c r="F46" s="29"/>
      <c r="G46" s="29"/>
      <c r="H46" s="122"/>
      <c r="I46" s="29"/>
      <c r="J46" s="29"/>
      <c r="K46" s="29"/>
    </row>
    <row r="47" spans="1:11" ht="12.75">
      <c r="A47" s="29" t="s">
        <v>4</v>
      </c>
      <c r="B47" s="29" t="s">
        <v>22</v>
      </c>
      <c r="C47" s="29"/>
      <c r="D47" s="29"/>
      <c r="E47" s="123">
        <f>+Notes!I156</f>
        <v>1.0509328817978743</v>
      </c>
      <c r="F47" s="29" t="s">
        <v>161</v>
      </c>
      <c r="G47" s="118" t="s">
        <v>120</v>
      </c>
      <c r="H47" s="122"/>
      <c r="I47" s="123">
        <f>+Notes!J156</f>
        <v>1.5896538948674426</v>
      </c>
      <c r="J47" s="29" t="s">
        <v>161</v>
      </c>
      <c r="K47" s="118" t="s">
        <v>120</v>
      </c>
    </row>
    <row r="48" spans="1:11" ht="12.75">
      <c r="A48" s="29"/>
      <c r="B48" s="29"/>
      <c r="C48" s="29"/>
      <c r="D48" s="29"/>
      <c r="E48" s="29"/>
      <c r="F48" s="29"/>
      <c r="G48" s="29"/>
      <c r="H48" s="122"/>
      <c r="I48" s="29"/>
      <c r="J48" s="29"/>
      <c r="K48" s="29"/>
    </row>
    <row r="49" spans="1:11" ht="12.75">
      <c r="A49" s="29" t="s">
        <v>5</v>
      </c>
      <c r="B49" s="29" t="s">
        <v>23</v>
      </c>
      <c r="C49" s="29"/>
      <c r="D49" s="29"/>
      <c r="E49" s="118" t="s">
        <v>120</v>
      </c>
      <c r="F49" s="29"/>
      <c r="G49" s="118" t="s">
        <v>120</v>
      </c>
      <c r="H49" s="29"/>
      <c r="I49" s="118" t="s">
        <v>120</v>
      </c>
      <c r="J49" s="29"/>
      <c r="K49" s="118" t="s">
        <v>120</v>
      </c>
    </row>
    <row r="50" spans="1:11" ht="12.75">
      <c r="A50" s="29"/>
      <c r="B50" s="29"/>
      <c r="C50" s="29"/>
      <c r="D50" s="29"/>
      <c r="E50" s="29"/>
      <c r="F50" s="29"/>
      <c r="G50" s="29"/>
      <c r="H50" s="29"/>
      <c r="I50" s="29"/>
      <c r="J50" s="29"/>
      <c r="K50" s="29"/>
    </row>
    <row r="51" spans="1:11" ht="12.75">
      <c r="A51" s="29" t="s">
        <v>126</v>
      </c>
      <c r="B51" s="29"/>
      <c r="C51" s="29"/>
      <c r="D51" s="29"/>
      <c r="E51" s="29"/>
      <c r="F51" s="29"/>
      <c r="G51" s="29"/>
      <c r="H51" s="29"/>
      <c r="I51" s="29"/>
      <c r="J51" s="29"/>
      <c r="K51" s="29"/>
    </row>
    <row r="52" spans="1:11" ht="12.75">
      <c r="A52" s="29"/>
      <c r="B52" s="29"/>
      <c r="C52" s="29"/>
      <c r="D52" s="29"/>
      <c r="E52" s="29"/>
      <c r="F52" s="29"/>
      <c r="G52" s="29"/>
      <c r="H52" s="29"/>
      <c r="I52" s="29"/>
      <c r="J52" s="29"/>
      <c r="K52" s="29"/>
    </row>
    <row r="53" spans="1:11" ht="12.75">
      <c r="A53" s="29" t="s">
        <v>161</v>
      </c>
      <c r="B53" s="29" t="s">
        <v>224</v>
      </c>
      <c r="C53" s="29"/>
      <c r="D53" s="29"/>
      <c r="E53" s="29"/>
      <c r="F53" s="29"/>
      <c r="G53" s="29"/>
      <c r="H53" s="29"/>
      <c r="I53" s="29"/>
      <c r="J53" s="29"/>
      <c r="K53" s="29"/>
    </row>
    <row r="54" spans="1:5" ht="12.75">
      <c r="A54" s="74"/>
      <c r="B54" s="74"/>
      <c r="C54" s="74"/>
      <c r="D54" s="74"/>
      <c r="E54" s="74"/>
    </row>
    <row r="55" spans="1:11" ht="12.75">
      <c r="A55" s="87" t="s">
        <v>102</v>
      </c>
      <c r="B55" s="87"/>
      <c r="C55" s="87"/>
      <c r="D55" s="87"/>
      <c r="E55" s="87"/>
      <c r="F55" s="87"/>
      <c r="G55" s="87"/>
      <c r="H55" s="87"/>
      <c r="I55" s="87"/>
      <c r="J55" s="87"/>
      <c r="K55" s="87"/>
    </row>
    <row r="56" spans="1:11" ht="12.75">
      <c r="A56" s="87" t="s">
        <v>127</v>
      </c>
      <c r="B56" s="87"/>
      <c r="C56" s="87"/>
      <c r="D56" s="87"/>
      <c r="E56" s="87"/>
      <c r="F56" s="87"/>
      <c r="G56" s="87"/>
      <c r="H56" s="87"/>
      <c r="I56" s="87"/>
      <c r="J56" s="87"/>
      <c r="K56" s="87"/>
    </row>
  </sheetData>
  <mergeCells count="11">
    <mergeCell ref="A55:K55"/>
    <mergeCell ref="A56:K56"/>
    <mergeCell ref="A5:K5"/>
    <mergeCell ref="E9:G9"/>
    <mergeCell ref="I9:K9"/>
    <mergeCell ref="A7:K7"/>
    <mergeCell ref="A1:K1"/>
    <mergeCell ref="A3:K3"/>
    <mergeCell ref="A4:K4"/>
    <mergeCell ref="A6:K6"/>
    <mergeCell ref="A2:K2"/>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61"/>
  <sheetViews>
    <sheetView workbookViewId="0" topLeftCell="A37">
      <selection activeCell="C54" sqref="C54:G54"/>
    </sheetView>
  </sheetViews>
  <sheetFormatPr defaultColWidth="9.33203125" defaultRowHeight="12.75"/>
  <cols>
    <col min="1" max="2" width="3.83203125" style="14" customWidth="1"/>
    <col min="3" max="3" width="50.83203125" style="14" customWidth="1"/>
    <col min="4" max="4" width="20.66015625" style="14" customWidth="1"/>
    <col min="5" max="5" width="2.33203125" style="14" customWidth="1"/>
    <col min="6" max="6" width="20.66015625" style="14" customWidth="1"/>
    <col min="7" max="16384" width="9.33203125" style="14" customWidth="1"/>
  </cols>
  <sheetData>
    <row r="1" spans="1:6" ht="19.5" customHeight="1">
      <c r="A1" s="83" t="str">
        <f>+'Income Statements'!A1:K1</f>
        <v>TEX CYCLE TECHNOLOGY (M) BERHAD</v>
      </c>
      <c r="B1" s="83"/>
      <c r="C1" s="83"/>
      <c r="D1" s="83"/>
      <c r="E1" s="83"/>
      <c r="F1" s="83"/>
    </row>
    <row r="2" spans="1:11" ht="13.5" customHeight="1">
      <c r="A2" s="86"/>
      <c r="B2" s="86"/>
      <c r="C2" s="86"/>
      <c r="D2" s="86"/>
      <c r="E2" s="86"/>
      <c r="F2" s="86"/>
      <c r="G2" s="49"/>
      <c r="H2" s="49"/>
      <c r="I2" s="49"/>
      <c r="J2" s="49"/>
      <c r="K2" s="49"/>
    </row>
    <row r="3" spans="1:6" ht="9.75" customHeight="1">
      <c r="A3" s="84" t="str">
        <f>+'Income Statements'!A3:K3</f>
        <v>Company's No. 642619-P</v>
      </c>
      <c r="B3" s="84"/>
      <c r="C3" s="84"/>
      <c r="D3" s="84"/>
      <c r="E3" s="84"/>
      <c r="F3" s="84"/>
    </row>
    <row r="4" spans="1:6" ht="9.75" customHeight="1">
      <c r="A4" s="84" t="s">
        <v>11</v>
      </c>
      <c r="B4" s="84"/>
      <c r="C4" s="84"/>
      <c r="D4" s="84"/>
      <c r="E4" s="84"/>
      <c r="F4" s="84"/>
    </row>
    <row r="5" spans="1:6" ht="19.5" customHeight="1">
      <c r="A5" s="88" t="str">
        <f>+'Income Statements'!A5:K5</f>
        <v>Quarterly report on results for the 2nd quarter ended 30.06.2005</v>
      </c>
      <c r="B5" s="88"/>
      <c r="C5" s="88"/>
      <c r="D5" s="88"/>
      <c r="E5" s="88"/>
      <c r="F5" s="88"/>
    </row>
    <row r="6" spans="1:6" ht="19.5" customHeight="1" thickBot="1">
      <c r="A6" s="91" t="s">
        <v>103</v>
      </c>
      <c r="B6" s="91"/>
      <c r="C6" s="91"/>
      <c r="D6" s="91"/>
      <c r="E6" s="91"/>
      <c r="F6" s="91"/>
    </row>
    <row r="7" spans="1:6" ht="20.25" customHeight="1">
      <c r="A7" s="90" t="s">
        <v>27</v>
      </c>
      <c r="B7" s="90"/>
      <c r="C7" s="90"/>
      <c r="D7" s="90"/>
      <c r="E7" s="90"/>
      <c r="F7" s="90"/>
    </row>
    <row r="8" spans="1:6" ht="15.75" customHeight="1">
      <c r="A8" s="8"/>
      <c r="B8" s="8"/>
      <c r="C8" s="8"/>
      <c r="D8" s="8"/>
      <c r="E8" s="8"/>
      <c r="F8" s="8"/>
    </row>
    <row r="9" spans="1:6" ht="35.25" customHeight="1">
      <c r="A9" s="18"/>
      <c r="B9" s="21"/>
      <c r="C9" s="21"/>
      <c r="D9" s="2" t="s">
        <v>8</v>
      </c>
      <c r="E9" s="2"/>
      <c r="F9" s="2" t="s">
        <v>10</v>
      </c>
    </row>
    <row r="10" spans="1:6" ht="15" customHeight="1">
      <c r="A10" s="18"/>
      <c r="B10" s="21"/>
      <c r="C10" s="21"/>
      <c r="D10" s="5" t="s">
        <v>180</v>
      </c>
      <c r="E10" s="5"/>
      <c r="F10" s="5" t="s">
        <v>128</v>
      </c>
    </row>
    <row r="11" spans="1:6" ht="15" customHeight="1">
      <c r="A11" s="18"/>
      <c r="B11" s="21"/>
      <c r="C11" s="21"/>
      <c r="D11" s="1" t="s">
        <v>20</v>
      </c>
      <c r="E11" s="1"/>
      <c r="F11" s="1" t="s">
        <v>20</v>
      </c>
    </row>
    <row r="12" spans="1:6" ht="15" customHeight="1">
      <c r="A12" s="18" t="s">
        <v>18</v>
      </c>
      <c r="B12" s="21" t="s">
        <v>28</v>
      </c>
      <c r="C12" s="21"/>
      <c r="D12" s="22">
        <v>14638</v>
      </c>
      <c r="E12" s="30"/>
      <c r="F12" s="53">
        <v>0</v>
      </c>
    </row>
    <row r="13" spans="1:6" ht="15" customHeight="1">
      <c r="A13" s="18"/>
      <c r="B13" s="21" t="s">
        <v>150</v>
      </c>
      <c r="C13" s="21"/>
      <c r="D13" s="22">
        <v>621</v>
      </c>
      <c r="E13" s="30"/>
      <c r="F13" s="22">
        <v>0</v>
      </c>
    </row>
    <row r="14" spans="1:6" ht="15" customHeight="1">
      <c r="A14" s="18"/>
      <c r="B14" s="21"/>
      <c r="C14" s="21"/>
      <c r="D14" s="22"/>
      <c r="E14" s="30"/>
      <c r="F14" s="22"/>
    </row>
    <row r="15" spans="1:6" ht="15" customHeight="1">
      <c r="A15" s="18" t="s">
        <v>18</v>
      </c>
      <c r="B15" s="21" t="s">
        <v>29</v>
      </c>
      <c r="C15" s="21"/>
      <c r="D15" s="43"/>
      <c r="E15" s="30"/>
      <c r="F15" s="43"/>
    </row>
    <row r="16" spans="1:6" ht="15" customHeight="1">
      <c r="A16" s="18"/>
      <c r="B16" s="21"/>
      <c r="C16" s="55" t="s">
        <v>151</v>
      </c>
      <c r="D16" s="52">
        <v>227</v>
      </c>
      <c r="E16" s="30"/>
      <c r="F16" s="52">
        <v>0</v>
      </c>
    </row>
    <row r="17" spans="1:6" ht="15" customHeight="1">
      <c r="A17" s="18"/>
      <c r="B17" s="21"/>
      <c r="C17" s="3" t="s">
        <v>30</v>
      </c>
      <c r="D17" s="31">
        <v>3154</v>
      </c>
      <c r="E17" s="30"/>
      <c r="F17" s="31">
        <v>0</v>
      </c>
    </row>
    <row r="18" spans="1:6" ht="15" customHeight="1">
      <c r="A18" s="18"/>
      <c r="B18" s="21"/>
      <c r="C18" s="3" t="s">
        <v>119</v>
      </c>
      <c r="D18" s="31">
        <f>136+127</f>
        <v>263</v>
      </c>
      <c r="E18" s="30"/>
      <c r="F18" s="31">
        <v>0</v>
      </c>
    </row>
    <row r="19" spans="1:7" ht="15" customHeight="1">
      <c r="A19" s="18"/>
      <c r="B19" s="21"/>
      <c r="C19" s="3" t="s">
        <v>149</v>
      </c>
      <c r="D19" s="31">
        <v>0</v>
      </c>
      <c r="F19" s="58">
        <v>0</v>
      </c>
      <c r="G19" s="14" t="s">
        <v>161</v>
      </c>
    </row>
    <row r="20" spans="1:6" ht="15" customHeight="1">
      <c r="A20" s="18"/>
      <c r="B20" s="21"/>
      <c r="C20" s="3" t="s">
        <v>152</v>
      </c>
      <c r="D20" s="32">
        <f>128+1479</f>
        <v>1607</v>
      </c>
      <c r="E20" s="30"/>
      <c r="F20" s="32">
        <v>0</v>
      </c>
    </row>
    <row r="21" spans="1:6" ht="15" customHeight="1">
      <c r="A21" s="18"/>
      <c r="B21" s="21"/>
      <c r="C21" s="3"/>
      <c r="D21" s="33">
        <f>SUM(D16:D20)</f>
        <v>5251</v>
      </c>
      <c r="E21" s="30"/>
      <c r="F21" s="32">
        <f>SUM(F17:F20)</f>
        <v>0</v>
      </c>
    </row>
    <row r="22" spans="1:6" ht="15" customHeight="1">
      <c r="A22" s="18" t="s">
        <v>18</v>
      </c>
      <c r="B22" s="21" t="s">
        <v>31</v>
      </c>
      <c r="C22" s="21"/>
      <c r="D22" s="44"/>
      <c r="E22" s="30"/>
      <c r="F22" s="44"/>
    </row>
    <row r="23" spans="1:6" ht="15" customHeight="1">
      <c r="A23" s="18"/>
      <c r="B23" s="21"/>
      <c r="C23" s="3" t="s">
        <v>156</v>
      </c>
      <c r="D23" s="59">
        <v>0</v>
      </c>
      <c r="E23" s="30" t="s">
        <v>165</v>
      </c>
      <c r="F23" s="52">
        <v>0</v>
      </c>
    </row>
    <row r="24" spans="1:6" ht="15" customHeight="1">
      <c r="A24" s="18"/>
      <c r="B24" s="21"/>
      <c r="C24" s="3" t="s">
        <v>153</v>
      </c>
      <c r="D24" s="31">
        <f>120+56</f>
        <v>176</v>
      </c>
      <c r="E24" s="30"/>
      <c r="F24" s="31">
        <v>0</v>
      </c>
    </row>
    <row r="25" spans="1:6" ht="15" customHeight="1">
      <c r="A25" s="18"/>
      <c r="B25" s="21"/>
      <c r="C25" s="3" t="s">
        <v>32</v>
      </c>
      <c r="D25" s="31">
        <v>3866</v>
      </c>
      <c r="E25" s="30"/>
      <c r="F25" s="31">
        <v>490</v>
      </c>
    </row>
    <row r="26" spans="1:6" ht="15" customHeight="1">
      <c r="A26" s="18"/>
      <c r="B26" s="21"/>
      <c r="C26" s="3" t="s">
        <v>155</v>
      </c>
      <c r="D26" s="31">
        <v>184</v>
      </c>
      <c r="E26" s="30"/>
      <c r="F26" s="31">
        <v>0</v>
      </c>
    </row>
    <row r="27" spans="1:6" ht="15" customHeight="1">
      <c r="A27" s="18"/>
      <c r="B27" s="21"/>
      <c r="C27" s="3" t="s">
        <v>154</v>
      </c>
      <c r="D27" s="32">
        <v>219</v>
      </c>
      <c r="E27" s="30"/>
      <c r="F27" s="32"/>
    </row>
    <row r="28" spans="1:6" ht="15" customHeight="1">
      <c r="A28" s="18"/>
      <c r="B28" s="21"/>
      <c r="C28" s="3" t="s">
        <v>18</v>
      </c>
      <c r="D28" s="32">
        <f>SUM(D23:D27)</f>
        <v>4445</v>
      </c>
      <c r="E28" s="30"/>
      <c r="F28" s="32">
        <f>+SUM(F25:F26)</f>
        <v>490</v>
      </c>
    </row>
    <row r="29" spans="1:6" ht="15" customHeight="1">
      <c r="A29" s="18"/>
      <c r="B29" s="21"/>
      <c r="C29" s="3"/>
      <c r="D29" s="22"/>
      <c r="E29" s="30"/>
      <c r="F29" s="22"/>
    </row>
    <row r="30" spans="1:6" ht="15" customHeight="1">
      <c r="A30" s="18" t="s">
        <v>18</v>
      </c>
      <c r="B30" s="21" t="s">
        <v>34</v>
      </c>
      <c r="C30" s="21"/>
      <c r="D30" s="22">
        <f>+D21-D28</f>
        <v>806</v>
      </c>
      <c r="E30" s="30"/>
      <c r="F30" s="22">
        <f>+F21-F28</f>
        <v>-490</v>
      </c>
    </row>
    <row r="31" spans="1:6" ht="15" customHeight="1">
      <c r="A31" s="18"/>
      <c r="B31" s="21"/>
      <c r="C31" s="21"/>
      <c r="D31" s="22"/>
      <c r="E31" s="30"/>
      <c r="F31" s="22"/>
    </row>
    <row r="32" spans="1:6" ht="15" customHeight="1" thickBot="1">
      <c r="A32" s="18"/>
      <c r="B32" s="21"/>
      <c r="C32" s="21"/>
      <c r="D32" s="34">
        <f>SUM(D12:D13)+D30</f>
        <v>16065</v>
      </c>
      <c r="E32" s="30"/>
      <c r="F32" s="34">
        <f>SUM(F12:F12)+F30</f>
        <v>-490</v>
      </c>
    </row>
    <row r="33" spans="1:6" ht="15" customHeight="1" thickTop="1">
      <c r="A33" s="18"/>
      <c r="B33" s="21"/>
      <c r="C33" s="21"/>
      <c r="D33" s="22"/>
      <c r="E33" s="30"/>
      <c r="F33" s="22"/>
    </row>
    <row r="34" spans="1:6" ht="15" customHeight="1">
      <c r="A34" s="18" t="s">
        <v>18</v>
      </c>
      <c r="B34" s="21" t="s">
        <v>33</v>
      </c>
      <c r="C34" s="21"/>
      <c r="D34" s="52"/>
      <c r="E34" s="30"/>
      <c r="F34" s="52"/>
    </row>
    <row r="35" spans="1:7" ht="15" customHeight="1">
      <c r="A35" s="18"/>
      <c r="B35" s="21"/>
      <c r="C35" s="21" t="s">
        <v>12</v>
      </c>
      <c r="D35" s="31">
        <v>12579</v>
      </c>
      <c r="E35" s="30"/>
      <c r="F35" s="31">
        <v>0</v>
      </c>
      <c r="G35" s="14" t="s">
        <v>161</v>
      </c>
    </row>
    <row r="36" spans="1:6" ht="15" customHeight="1">
      <c r="A36" s="18"/>
      <c r="B36" s="21" t="s">
        <v>13</v>
      </c>
      <c r="C36" s="21"/>
      <c r="D36" s="31"/>
      <c r="E36" s="30"/>
      <c r="F36" s="31" t="s">
        <v>18</v>
      </c>
    </row>
    <row r="37" spans="1:7" ht="15" customHeight="1">
      <c r="A37" s="18"/>
      <c r="B37" s="21"/>
      <c r="C37" s="3" t="s">
        <v>188</v>
      </c>
      <c r="D37" s="31">
        <v>1355</v>
      </c>
      <c r="E37" s="30"/>
      <c r="F37" s="31">
        <v>-490</v>
      </c>
      <c r="G37" s="14" t="s">
        <v>163</v>
      </c>
    </row>
    <row r="38" spans="1:6" ht="15" customHeight="1">
      <c r="A38" s="18"/>
      <c r="B38" s="3" t="s">
        <v>157</v>
      </c>
      <c r="C38" s="3"/>
      <c r="D38" s="31">
        <v>590</v>
      </c>
      <c r="E38" s="30"/>
      <c r="F38" s="31">
        <v>0</v>
      </c>
    </row>
    <row r="39" spans="1:6" ht="15" customHeight="1">
      <c r="A39" s="18"/>
      <c r="B39" s="3" t="s">
        <v>158</v>
      </c>
      <c r="C39" s="21"/>
      <c r="D39" s="33">
        <f>SUM(D34:D38)</f>
        <v>14524</v>
      </c>
      <c r="E39" s="30"/>
      <c r="F39" s="33">
        <f>SUM(F34:F38)</f>
        <v>-490</v>
      </c>
    </row>
    <row r="40" spans="1:6" ht="15" customHeight="1">
      <c r="A40" s="18"/>
      <c r="B40" s="21"/>
      <c r="C40" s="21"/>
      <c r="D40" s="30"/>
      <c r="E40" s="30"/>
      <c r="F40" s="22"/>
    </row>
    <row r="41" spans="1:6" ht="15" customHeight="1">
      <c r="A41" s="18"/>
      <c r="B41" s="3" t="s">
        <v>153</v>
      </c>
      <c r="C41" s="21"/>
      <c r="D41" s="52">
        <f>213+1209</f>
        <v>1422</v>
      </c>
      <c r="E41" s="30"/>
      <c r="F41" s="52">
        <v>0</v>
      </c>
    </row>
    <row r="42" spans="1:6" ht="15" customHeight="1">
      <c r="A42" s="18"/>
      <c r="B42" s="3" t="s">
        <v>159</v>
      </c>
      <c r="C42" s="21"/>
      <c r="D42" s="32">
        <v>119</v>
      </c>
      <c r="E42" s="30"/>
      <c r="F42" s="32">
        <v>0</v>
      </c>
    </row>
    <row r="43" spans="1:6" ht="15" customHeight="1">
      <c r="A43" s="18"/>
      <c r="B43" s="3" t="s">
        <v>160</v>
      </c>
      <c r="C43" s="21"/>
      <c r="D43" s="33">
        <f>SUM(D41:D42)</f>
        <v>1541</v>
      </c>
      <c r="E43" s="30"/>
      <c r="F43" s="33">
        <f>SUM(F41:F42)</f>
        <v>0</v>
      </c>
    </row>
    <row r="44" spans="1:6" ht="15" customHeight="1" thickBot="1">
      <c r="A44" s="18"/>
      <c r="B44" s="21"/>
      <c r="C44" s="21"/>
      <c r="D44" s="34">
        <f>+D39+D43</f>
        <v>16065</v>
      </c>
      <c r="E44" s="30"/>
      <c r="F44" s="34">
        <f>+F39+F43</f>
        <v>-490</v>
      </c>
    </row>
    <row r="45" spans="1:6" ht="15" customHeight="1" thickTop="1">
      <c r="A45" s="18"/>
      <c r="B45" s="21"/>
      <c r="C45" s="21"/>
      <c r="D45" s="30"/>
      <c r="E45" s="30"/>
      <c r="F45" s="22"/>
    </row>
    <row r="46" spans="1:6" ht="15" customHeight="1">
      <c r="A46" s="18"/>
      <c r="B46" s="21"/>
      <c r="C46" s="21"/>
      <c r="D46" s="30"/>
      <c r="E46" s="30"/>
      <c r="F46" s="30"/>
    </row>
    <row r="47" spans="1:7" ht="15" customHeight="1">
      <c r="A47" s="18"/>
      <c r="B47" s="21" t="s">
        <v>226</v>
      </c>
      <c r="C47" s="21"/>
      <c r="D47" s="35">
        <f>+(D35+D37+D38-D13)/125793000*100*1000</f>
        <v>11.052284308347842</v>
      </c>
      <c r="E47" s="69" t="s">
        <v>227</v>
      </c>
      <c r="F47" s="35">
        <f>+(F35+F37+F38-F13)/200*100*1000</f>
        <v>-245000.00000000003</v>
      </c>
      <c r="G47" s="71" t="s">
        <v>228</v>
      </c>
    </row>
    <row r="48" spans="1:6" ht="15" customHeight="1">
      <c r="A48" s="18"/>
      <c r="B48" s="21"/>
      <c r="C48" s="21"/>
      <c r="D48" s="35"/>
      <c r="E48" s="35"/>
      <c r="F48" s="67"/>
    </row>
    <row r="49" ht="25.5" customHeight="1">
      <c r="A49" s="18"/>
    </row>
    <row r="50" spans="2:5" ht="12.75">
      <c r="B50" s="72" t="s">
        <v>161</v>
      </c>
      <c r="C50" s="14" t="s">
        <v>162</v>
      </c>
      <c r="D50" s="36"/>
      <c r="E50" s="37"/>
    </row>
    <row r="51" spans="2:5" ht="12.75">
      <c r="B51" s="72" t="s">
        <v>163</v>
      </c>
      <c r="C51" s="14" t="s">
        <v>164</v>
      </c>
      <c r="D51" s="36"/>
      <c r="E51" s="37"/>
    </row>
    <row r="52" spans="2:5" ht="12.75">
      <c r="B52" s="72" t="s">
        <v>165</v>
      </c>
      <c r="C52" s="14" t="s">
        <v>166</v>
      </c>
      <c r="D52" s="36"/>
      <c r="E52" s="37"/>
    </row>
    <row r="53" spans="2:7" ht="15">
      <c r="B53" s="70" t="s">
        <v>227</v>
      </c>
      <c r="C53" s="75" t="s">
        <v>229</v>
      </c>
      <c r="D53" s="75"/>
      <c r="E53" s="75"/>
      <c r="F53" s="75"/>
      <c r="G53" s="75"/>
    </row>
    <row r="54" spans="2:7" ht="15" customHeight="1">
      <c r="B54" s="73" t="s">
        <v>228</v>
      </c>
      <c r="C54" s="76" t="s">
        <v>230</v>
      </c>
      <c r="D54" s="76"/>
      <c r="E54" s="76"/>
      <c r="F54" s="76"/>
      <c r="G54" s="76"/>
    </row>
    <row r="55" spans="3:7" ht="12.75">
      <c r="C55" s="68"/>
      <c r="D55" s="68"/>
      <c r="E55" s="68"/>
      <c r="F55" s="68"/>
      <c r="G55" s="68"/>
    </row>
    <row r="56" spans="1:11" ht="12.75">
      <c r="A56" s="87" t="s">
        <v>104</v>
      </c>
      <c r="B56" s="87"/>
      <c r="C56" s="87"/>
      <c r="D56" s="87"/>
      <c r="E56" s="87"/>
      <c r="F56" s="87"/>
      <c r="G56" s="6"/>
      <c r="H56" s="6"/>
      <c r="I56" s="6"/>
      <c r="J56" s="6"/>
      <c r="K56" s="6"/>
    </row>
    <row r="57" spans="1:11" ht="12.75">
      <c r="A57" s="87" t="s">
        <v>127</v>
      </c>
      <c r="B57" s="87"/>
      <c r="C57" s="87"/>
      <c r="D57" s="87"/>
      <c r="E57" s="87"/>
      <c r="F57" s="87"/>
      <c r="G57" s="6"/>
      <c r="H57" s="6"/>
      <c r="I57" s="6"/>
      <c r="J57" s="6"/>
      <c r="K57" s="6"/>
    </row>
    <row r="61" spans="4:6" ht="12.75">
      <c r="D61" s="54"/>
      <c r="F61" s="54"/>
    </row>
  </sheetData>
  <mergeCells count="11">
    <mergeCell ref="A3:F3"/>
    <mergeCell ref="A1:F1"/>
    <mergeCell ref="A4:F4"/>
    <mergeCell ref="A5:F5"/>
    <mergeCell ref="A2:F2"/>
    <mergeCell ref="A56:F56"/>
    <mergeCell ref="A57:F57"/>
    <mergeCell ref="A7:F7"/>
    <mergeCell ref="A6:F6"/>
    <mergeCell ref="C53:G53"/>
    <mergeCell ref="C54:G54"/>
  </mergeCells>
  <printOptions/>
  <pageMargins left="0.5" right="0" top="0.5" bottom="0" header="0" footer="0"/>
  <pageSetup fitToHeight="1" fitToWidth="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A6" sqref="A6:K6"/>
    </sheetView>
  </sheetViews>
  <sheetFormatPr defaultColWidth="9.33203125" defaultRowHeight="12.75"/>
  <cols>
    <col min="1" max="3" width="3.83203125" style="14" customWidth="1"/>
    <col min="4" max="4" width="22.33203125" style="14" customWidth="1"/>
    <col min="5" max="5" width="15.83203125" style="14" customWidth="1"/>
    <col min="6" max="6" width="1.83203125" style="14" customWidth="1"/>
    <col min="7" max="7" width="15.83203125" style="14" customWidth="1"/>
    <col min="8" max="8" width="1.83203125" style="14" customWidth="1"/>
    <col min="9" max="9" width="15.83203125" style="14" customWidth="1"/>
    <col min="10" max="10" width="1.83203125" style="14" customWidth="1"/>
    <col min="11" max="11" width="15.83203125" style="14" customWidth="1"/>
    <col min="12" max="16384" width="9.33203125" style="14" customWidth="1"/>
  </cols>
  <sheetData>
    <row r="1" spans="1:11" ht="19.5" customHeight="1">
      <c r="A1" s="83" t="str">
        <f>+'Income Statements'!A1:K1</f>
        <v>TEX CYCLE TECHNOLOGY (M) BERHAD</v>
      </c>
      <c r="B1" s="83"/>
      <c r="C1" s="83"/>
      <c r="D1" s="83"/>
      <c r="E1" s="83"/>
      <c r="F1" s="83"/>
      <c r="G1" s="83"/>
      <c r="H1" s="83"/>
      <c r="I1" s="83"/>
      <c r="J1" s="83"/>
      <c r="K1" s="83"/>
    </row>
    <row r="2" spans="1:11" ht="12.75" customHeight="1">
      <c r="A2" s="86"/>
      <c r="B2" s="86"/>
      <c r="C2" s="86"/>
      <c r="D2" s="86"/>
      <c r="E2" s="86"/>
      <c r="F2" s="86"/>
      <c r="G2" s="86"/>
      <c r="H2" s="86"/>
      <c r="I2" s="86"/>
      <c r="J2" s="86"/>
      <c r="K2" s="86"/>
    </row>
    <row r="3" spans="1:11" ht="9.75" customHeight="1">
      <c r="A3" s="84" t="str">
        <f>+'Income Statements'!A3:K3</f>
        <v>Company's No. 642619-P</v>
      </c>
      <c r="B3" s="84"/>
      <c r="C3" s="84"/>
      <c r="D3" s="84"/>
      <c r="E3" s="84"/>
      <c r="F3" s="84"/>
      <c r="G3" s="84"/>
      <c r="H3" s="84"/>
      <c r="I3" s="84"/>
      <c r="J3" s="84"/>
      <c r="K3" s="84"/>
    </row>
    <row r="4" spans="1:11" ht="9.75" customHeight="1">
      <c r="A4" s="84" t="s">
        <v>11</v>
      </c>
      <c r="B4" s="84"/>
      <c r="C4" s="84"/>
      <c r="D4" s="84"/>
      <c r="E4" s="84"/>
      <c r="F4" s="84"/>
      <c r="G4" s="84"/>
      <c r="H4" s="84"/>
      <c r="I4" s="84"/>
      <c r="J4" s="84"/>
      <c r="K4" s="84"/>
    </row>
    <row r="5" spans="1:11" ht="19.5" customHeight="1">
      <c r="A5" s="88" t="str">
        <f>+'Income Statements'!A5:K5</f>
        <v>Quarterly report on results for the 2nd quarter ended 30.06.2005</v>
      </c>
      <c r="B5" s="88"/>
      <c r="C5" s="88"/>
      <c r="D5" s="88"/>
      <c r="E5" s="88"/>
      <c r="F5" s="88"/>
      <c r="G5" s="88"/>
      <c r="H5" s="88"/>
      <c r="I5" s="88"/>
      <c r="J5" s="88"/>
      <c r="K5" s="88"/>
    </row>
    <row r="6" spans="1:11" ht="19.5" customHeight="1" thickBot="1">
      <c r="A6" s="85" t="s">
        <v>105</v>
      </c>
      <c r="B6" s="85"/>
      <c r="C6" s="85"/>
      <c r="D6" s="85"/>
      <c r="E6" s="85"/>
      <c r="F6" s="85"/>
      <c r="G6" s="85"/>
      <c r="H6" s="85"/>
      <c r="I6" s="85"/>
      <c r="J6" s="85"/>
      <c r="K6" s="85"/>
    </row>
    <row r="7" spans="1:11" ht="20.25" customHeight="1">
      <c r="A7" s="90" t="s">
        <v>27</v>
      </c>
      <c r="B7" s="90"/>
      <c r="C7" s="90"/>
      <c r="D7" s="90"/>
      <c r="E7" s="90"/>
      <c r="F7" s="90"/>
      <c r="G7" s="90"/>
      <c r="H7" s="90"/>
      <c r="I7" s="90"/>
      <c r="J7" s="90"/>
      <c r="K7" s="90"/>
    </row>
    <row r="8" spans="1:11" ht="20.25" customHeight="1">
      <c r="A8" s="7"/>
      <c r="B8" s="7"/>
      <c r="C8" s="7"/>
      <c r="D8" s="7"/>
      <c r="E8" s="7"/>
      <c r="F8" s="7"/>
      <c r="G8" s="7"/>
      <c r="H8" s="7"/>
      <c r="I8" s="7"/>
      <c r="J8" s="7"/>
      <c r="K8" s="7"/>
    </row>
    <row r="9" spans="1:11" ht="48" customHeight="1">
      <c r="A9" s="18"/>
      <c r="B9" s="18"/>
      <c r="C9" s="21"/>
      <c r="D9" s="21"/>
      <c r="F9" s="2"/>
      <c r="G9" s="2" t="s">
        <v>12</v>
      </c>
      <c r="H9" s="2"/>
      <c r="I9" s="2" t="s">
        <v>97</v>
      </c>
      <c r="J9" s="2"/>
      <c r="K9" s="2" t="s">
        <v>35</v>
      </c>
    </row>
    <row r="10" spans="1:11" ht="15" customHeight="1">
      <c r="A10" s="18"/>
      <c r="B10" s="18"/>
      <c r="C10" s="21"/>
      <c r="D10" s="21"/>
      <c r="F10" s="1"/>
      <c r="G10" s="1" t="s">
        <v>20</v>
      </c>
      <c r="H10" s="1"/>
      <c r="I10" s="1" t="s">
        <v>20</v>
      </c>
      <c r="J10" s="1"/>
      <c r="K10" s="1" t="s">
        <v>20</v>
      </c>
    </row>
    <row r="11" ht="12.75">
      <c r="A11" s="4" t="s">
        <v>182</v>
      </c>
    </row>
    <row r="13" spans="1:11" ht="12.75">
      <c r="A13" s="14" t="s">
        <v>193</v>
      </c>
      <c r="G13" s="25">
        <v>12579</v>
      </c>
      <c r="H13" s="56"/>
      <c r="I13" s="25">
        <v>33</v>
      </c>
      <c r="J13" s="56"/>
      <c r="K13" s="25">
        <v>12612</v>
      </c>
    </row>
    <row r="14" spans="7:11" ht="12.75">
      <c r="G14" s="25"/>
      <c r="H14" s="56"/>
      <c r="I14" s="25"/>
      <c r="J14" s="56"/>
      <c r="K14" s="25"/>
    </row>
    <row r="15" spans="1:11" ht="12.75">
      <c r="A15" s="14" t="s">
        <v>129</v>
      </c>
      <c r="G15" s="25">
        <v>0</v>
      </c>
      <c r="H15" s="56"/>
      <c r="I15" s="25">
        <f>+'Income Statements'!E42</f>
        <v>1322</v>
      </c>
      <c r="J15" s="56"/>
      <c r="K15" s="25">
        <f>+SUM(F15:I15)</f>
        <v>1322</v>
      </c>
    </row>
    <row r="16" spans="7:11" ht="12.75">
      <c r="G16" s="26"/>
      <c r="H16" s="57"/>
      <c r="I16" s="26"/>
      <c r="J16" s="56"/>
      <c r="K16" s="26"/>
    </row>
    <row r="17" spans="7:11" ht="12.75">
      <c r="G17" s="25"/>
      <c r="H17" s="57"/>
      <c r="I17" s="25"/>
      <c r="J17" s="56"/>
      <c r="K17" s="25"/>
    </row>
    <row r="18" spans="1:11" ht="13.5" thickBot="1">
      <c r="A18" s="14" t="s">
        <v>183</v>
      </c>
      <c r="G18" s="20">
        <f>+SUM(G13:G15)</f>
        <v>12579</v>
      </c>
      <c r="H18" s="57"/>
      <c r="I18" s="20">
        <f>+SUM(I13:I15)</f>
        <v>1355</v>
      </c>
      <c r="J18" s="56"/>
      <c r="K18" s="20">
        <f>+SUM(K13:K15)</f>
        <v>13934</v>
      </c>
    </row>
    <row r="19" ht="13.5" thickTop="1"/>
    <row r="20" spans="1:11" ht="12.75">
      <c r="A20" s="78" t="s">
        <v>126</v>
      </c>
      <c r="B20" s="79"/>
      <c r="C20" s="79"/>
      <c r="D20" s="79"/>
      <c r="E20" s="79"/>
      <c r="F20" s="79"/>
      <c r="G20" s="79"/>
      <c r="H20" s="79"/>
      <c r="I20" s="79"/>
      <c r="J20" s="79"/>
      <c r="K20" s="79"/>
    </row>
    <row r="21" spans="1:11" ht="12.75">
      <c r="A21" s="79"/>
      <c r="B21" s="79"/>
      <c r="C21" s="79"/>
      <c r="D21" s="79"/>
      <c r="E21" s="79"/>
      <c r="F21" s="79"/>
      <c r="G21" s="79"/>
      <c r="H21" s="79"/>
      <c r="I21" s="79"/>
      <c r="J21" s="79"/>
      <c r="K21" s="79"/>
    </row>
    <row r="22" ht="12.75">
      <c r="A22" s="14" t="s">
        <v>18</v>
      </c>
    </row>
    <row r="23" spans="1:11" ht="12.75">
      <c r="A23" s="87" t="s">
        <v>106</v>
      </c>
      <c r="B23" s="87"/>
      <c r="C23" s="87"/>
      <c r="D23" s="87"/>
      <c r="E23" s="87"/>
      <c r="F23" s="87"/>
      <c r="G23" s="77"/>
      <c r="H23" s="77"/>
      <c r="I23" s="77"/>
      <c r="J23" s="77"/>
      <c r="K23" s="77"/>
    </row>
    <row r="24" spans="1:11" ht="12.75">
      <c r="A24" s="87" t="s">
        <v>127</v>
      </c>
      <c r="B24" s="87"/>
      <c r="C24" s="87"/>
      <c r="D24" s="87"/>
      <c r="E24" s="87"/>
      <c r="F24" s="87"/>
      <c r="G24" s="77"/>
      <c r="H24" s="77"/>
      <c r="I24" s="77"/>
      <c r="J24" s="77"/>
      <c r="K24" s="77"/>
    </row>
  </sheetData>
  <mergeCells count="10">
    <mergeCell ref="A1:K1"/>
    <mergeCell ref="A3:K3"/>
    <mergeCell ref="A4:K4"/>
    <mergeCell ref="A5:K5"/>
    <mergeCell ref="A2:K2"/>
    <mergeCell ref="A23:K23"/>
    <mergeCell ref="A24:K24"/>
    <mergeCell ref="A6:K6"/>
    <mergeCell ref="A7:K7"/>
    <mergeCell ref="A20:K2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K51"/>
  <sheetViews>
    <sheetView workbookViewId="0" topLeftCell="A22">
      <selection activeCell="I10" sqref="I10"/>
    </sheetView>
  </sheetViews>
  <sheetFormatPr defaultColWidth="9.33203125" defaultRowHeight="12.75"/>
  <cols>
    <col min="1" max="2" width="3.83203125" style="14" customWidth="1"/>
    <col min="3" max="3" width="50.83203125" style="14" customWidth="1"/>
    <col min="4" max="4" width="10.33203125" style="14" customWidth="1"/>
    <col min="5" max="6" width="15.66015625" style="14" customWidth="1"/>
    <col min="7" max="16384" width="9.33203125" style="14" customWidth="1"/>
  </cols>
  <sheetData>
    <row r="1" spans="1:6" ht="19.5" customHeight="1">
      <c r="A1" s="83" t="str">
        <f>+'Income Statements'!A1:K1</f>
        <v>TEX CYCLE TECHNOLOGY (M) BERHAD</v>
      </c>
      <c r="B1" s="83"/>
      <c r="C1" s="83"/>
      <c r="D1" s="83"/>
      <c r="E1" s="83"/>
      <c r="F1" s="83"/>
    </row>
    <row r="2" spans="1:6" ht="13.5" customHeight="1">
      <c r="A2" s="86"/>
      <c r="B2" s="86"/>
      <c r="C2" s="86"/>
      <c r="D2" s="86"/>
      <c r="E2" s="86"/>
      <c r="F2" s="86"/>
    </row>
    <row r="3" spans="1:6" ht="9.75" customHeight="1">
      <c r="A3" s="84" t="str">
        <f>+'Income Statements'!A3:K3</f>
        <v>Company's No. 642619-P</v>
      </c>
      <c r="B3" s="84"/>
      <c r="C3" s="84"/>
      <c r="D3" s="84"/>
      <c r="E3" s="84"/>
      <c r="F3" s="84"/>
    </row>
    <row r="4" spans="1:6" ht="9.75" customHeight="1">
      <c r="A4" s="84" t="s">
        <v>11</v>
      </c>
      <c r="B4" s="84"/>
      <c r="C4" s="84"/>
      <c r="D4" s="84"/>
      <c r="E4" s="84"/>
      <c r="F4" s="84"/>
    </row>
    <row r="5" spans="1:6" ht="19.5" customHeight="1">
      <c r="A5" s="88" t="str">
        <f>+'Income Statements'!A5:K5</f>
        <v>Quarterly report on results for the 2nd quarter ended 30.06.2005</v>
      </c>
      <c r="B5" s="88"/>
      <c r="C5" s="88"/>
      <c r="D5" s="88"/>
      <c r="E5" s="88"/>
      <c r="F5" s="88"/>
    </row>
    <row r="6" spans="1:6" ht="19.5" customHeight="1" thickBot="1">
      <c r="A6" s="91" t="s">
        <v>107</v>
      </c>
      <c r="B6" s="91"/>
      <c r="C6" s="91"/>
      <c r="D6" s="91"/>
      <c r="E6" s="91"/>
      <c r="F6" s="91"/>
    </row>
    <row r="7" spans="1:6" ht="20.25" customHeight="1">
      <c r="A7" s="90" t="s">
        <v>27</v>
      </c>
      <c r="B7" s="90"/>
      <c r="C7" s="90"/>
      <c r="D7" s="90"/>
      <c r="E7" s="90"/>
      <c r="F7" s="90"/>
    </row>
    <row r="8" spans="1:6" ht="15.75" customHeight="1">
      <c r="A8" s="8"/>
      <c r="B8" s="8"/>
      <c r="C8" s="8"/>
      <c r="D8" s="8"/>
      <c r="E8" s="8"/>
      <c r="F8" s="8"/>
    </row>
    <row r="9" spans="1:6" ht="35.25" customHeight="1">
      <c r="A9" s="18"/>
      <c r="B9" s="21"/>
      <c r="C9" s="21"/>
      <c r="D9" s="2"/>
      <c r="E9" s="2" t="s">
        <v>184</v>
      </c>
      <c r="F9" s="2" t="s">
        <v>185</v>
      </c>
    </row>
    <row r="10" spans="1:6" ht="15" customHeight="1">
      <c r="A10" s="18"/>
      <c r="B10" s="21"/>
      <c r="C10" s="21"/>
      <c r="D10" s="1"/>
      <c r="E10" s="1" t="s">
        <v>20</v>
      </c>
      <c r="F10" s="1" t="s">
        <v>20</v>
      </c>
    </row>
    <row r="11" spans="1:6" ht="15" customHeight="1">
      <c r="A11" s="9" t="s">
        <v>36</v>
      </c>
      <c r="B11" s="21"/>
      <c r="C11" s="21"/>
      <c r="D11" s="1"/>
      <c r="E11" s="1"/>
      <c r="F11" s="1"/>
    </row>
    <row r="12" spans="1:6" ht="15" customHeight="1">
      <c r="A12" s="38" t="s">
        <v>122</v>
      </c>
      <c r="B12" s="21"/>
      <c r="C12" s="21"/>
      <c r="D12" s="1"/>
      <c r="E12" s="10">
        <f>+'Income Statements'!E37</f>
        <v>1722</v>
      </c>
      <c r="F12" s="23" t="str">
        <f>+'Income Statements'!G37</f>
        <v>N/A</v>
      </c>
    </row>
    <row r="13" spans="1:6" ht="15" customHeight="1">
      <c r="A13" s="38"/>
      <c r="B13" s="21"/>
      <c r="C13" s="21"/>
      <c r="D13" s="1"/>
      <c r="E13" s="10"/>
      <c r="F13" s="10"/>
    </row>
    <row r="14" spans="1:6" ht="15" customHeight="1">
      <c r="A14" s="38" t="s">
        <v>37</v>
      </c>
      <c r="B14" s="21"/>
      <c r="C14" s="21"/>
      <c r="D14" s="1"/>
      <c r="E14" s="10"/>
      <c r="F14" s="10"/>
    </row>
    <row r="15" spans="1:6" ht="15" customHeight="1">
      <c r="A15" s="38"/>
      <c r="B15" s="21" t="s">
        <v>38</v>
      </c>
      <c r="C15" s="21"/>
      <c r="D15" s="1"/>
      <c r="E15" s="10">
        <v>182</v>
      </c>
      <c r="F15" s="10" t="s">
        <v>120</v>
      </c>
    </row>
    <row r="16" spans="1:6" ht="15" customHeight="1">
      <c r="A16" s="38"/>
      <c r="B16" s="21" t="s">
        <v>167</v>
      </c>
      <c r="C16" s="21"/>
      <c r="D16" s="1"/>
      <c r="E16" s="10">
        <v>32</v>
      </c>
      <c r="F16" s="10" t="s">
        <v>120</v>
      </c>
    </row>
    <row r="17" spans="1:6" ht="15" customHeight="1">
      <c r="A17" s="38"/>
      <c r="B17" s="21" t="s">
        <v>168</v>
      </c>
      <c r="C17" s="21"/>
      <c r="D17" s="1"/>
      <c r="E17" s="47">
        <v>-5</v>
      </c>
      <c r="F17" s="47" t="s">
        <v>120</v>
      </c>
    </row>
    <row r="18" spans="1:6" ht="15" customHeight="1">
      <c r="A18" s="38" t="s">
        <v>114</v>
      </c>
      <c r="B18" s="21"/>
      <c r="C18" s="21"/>
      <c r="D18" s="1"/>
      <c r="E18" s="10">
        <f>SUM(E12:E17)</f>
        <v>1931</v>
      </c>
      <c r="F18" s="10" t="s">
        <v>120</v>
      </c>
    </row>
    <row r="19" spans="1:6" ht="15" customHeight="1">
      <c r="A19" s="38" t="s">
        <v>39</v>
      </c>
      <c r="B19" s="21"/>
      <c r="C19" s="21"/>
      <c r="D19" s="1"/>
      <c r="E19" s="10"/>
      <c r="F19" s="10"/>
    </row>
    <row r="20" spans="1:6" ht="15" customHeight="1">
      <c r="A20" s="38"/>
      <c r="B20" s="21" t="s">
        <v>189</v>
      </c>
      <c r="C20" s="21"/>
      <c r="D20" s="1"/>
      <c r="E20" s="10">
        <v>3</v>
      </c>
      <c r="F20" s="10" t="s">
        <v>120</v>
      </c>
    </row>
    <row r="21" spans="1:6" ht="15" customHeight="1">
      <c r="A21" s="38"/>
      <c r="B21" s="21" t="s">
        <v>190</v>
      </c>
      <c r="C21" s="21"/>
      <c r="D21" s="1"/>
      <c r="E21" s="10">
        <v>-847</v>
      </c>
      <c r="F21" s="10" t="s">
        <v>120</v>
      </c>
    </row>
    <row r="22" spans="1:6" ht="15" customHeight="1">
      <c r="A22" s="38"/>
      <c r="B22" s="21" t="s">
        <v>194</v>
      </c>
      <c r="C22" s="21"/>
      <c r="D22" s="62" t="s">
        <v>161</v>
      </c>
      <c r="E22" s="10">
        <v>0</v>
      </c>
      <c r="F22" s="10" t="s">
        <v>120</v>
      </c>
    </row>
    <row r="23" spans="1:6" ht="15" customHeight="1">
      <c r="A23" s="38"/>
      <c r="B23" s="21" t="s">
        <v>169</v>
      </c>
      <c r="C23" s="21"/>
      <c r="D23" s="1"/>
      <c r="E23" s="10">
        <v>24</v>
      </c>
      <c r="F23" s="10" t="s">
        <v>120</v>
      </c>
    </row>
    <row r="24" spans="1:6" ht="15" customHeight="1">
      <c r="A24" s="14" t="s">
        <v>130</v>
      </c>
      <c r="B24" s="21"/>
      <c r="C24" s="21"/>
      <c r="D24" s="1"/>
      <c r="E24" s="45">
        <f>SUM(E18:E23)</f>
        <v>1111</v>
      </c>
      <c r="F24" s="45" t="s">
        <v>120</v>
      </c>
    </row>
    <row r="25" spans="1:6" ht="15" customHeight="1">
      <c r="A25" s="9"/>
      <c r="B25" s="21" t="s">
        <v>170</v>
      </c>
      <c r="C25" s="21"/>
      <c r="D25" s="1"/>
      <c r="E25" s="10">
        <f>-E16</f>
        <v>-32</v>
      </c>
      <c r="F25" s="10" t="s">
        <v>120</v>
      </c>
    </row>
    <row r="26" spans="1:6" ht="15" customHeight="1">
      <c r="A26" s="9"/>
      <c r="B26" s="21" t="s">
        <v>171</v>
      </c>
      <c r="C26" s="21"/>
      <c r="D26" s="1"/>
      <c r="E26" s="10">
        <v>-300</v>
      </c>
      <c r="F26" s="10" t="s">
        <v>120</v>
      </c>
    </row>
    <row r="27" spans="1:6" ht="15" customHeight="1">
      <c r="A27" s="9" t="s">
        <v>98</v>
      </c>
      <c r="B27" s="21"/>
      <c r="C27" s="21"/>
      <c r="D27" s="1"/>
      <c r="E27" s="11">
        <f>SUM(E24:E26)</f>
        <v>779</v>
      </c>
      <c r="F27" s="11" t="s">
        <v>120</v>
      </c>
    </row>
    <row r="28" spans="1:6" ht="15" customHeight="1">
      <c r="A28" s="38"/>
      <c r="B28" s="21"/>
      <c r="C28" s="21"/>
      <c r="D28" s="1"/>
      <c r="E28" s="10"/>
      <c r="F28" s="10"/>
    </row>
    <row r="29" spans="1:6" ht="15" customHeight="1">
      <c r="A29" s="9" t="s">
        <v>40</v>
      </c>
      <c r="B29" s="21"/>
      <c r="C29" s="21"/>
      <c r="D29" s="1"/>
      <c r="E29" s="10"/>
      <c r="F29" s="10"/>
    </row>
    <row r="30" spans="1:6" ht="15" customHeight="1">
      <c r="A30" s="9"/>
      <c r="B30" s="21" t="s">
        <v>172</v>
      </c>
      <c r="C30" s="21"/>
      <c r="D30" s="1"/>
      <c r="E30" s="10">
        <f>-E17</f>
        <v>5</v>
      </c>
      <c r="F30" s="10" t="s">
        <v>120</v>
      </c>
    </row>
    <row r="31" spans="1:6" ht="15" customHeight="1">
      <c r="A31" s="38"/>
      <c r="B31" s="21" t="s">
        <v>41</v>
      </c>
      <c r="C31" s="21"/>
      <c r="D31" s="1"/>
      <c r="E31" s="10">
        <v>-52</v>
      </c>
      <c r="F31" s="10" t="s">
        <v>120</v>
      </c>
    </row>
    <row r="32" spans="1:6" ht="15" customHeight="1">
      <c r="A32" s="9" t="s">
        <v>42</v>
      </c>
      <c r="B32" s="21"/>
      <c r="C32" s="21"/>
      <c r="D32" s="1"/>
      <c r="E32" s="11">
        <f>SUM(E30:E31)</f>
        <v>-47</v>
      </c>
      <c r="F32" s="11" t="s">
        <v>120</v>
      </c>
    </row>
    <row r="33" spans="1:6" ht="15" customHeight="1">
      <c r="A33" s="18"/>
      <c r="B33" s="21"/>
      <c r="C33" s="21"/>
      <c r="D33" s="1"/>
      <c r="E33" s="10"/>
      <c r="F33" s="10"/>
    </row>
    <row r="34" spans="1:6" ht="15" customHeight="1">
      <c r="A34" s="9" t="s">
        <v>173</v>
      </c>
      <c r="B34" s="21"/>
      <c r="C34" s="21"/>
      <c r="D34" s="1"/>
      <c r="E34" s="10"/>
      <c r="F34" s="10"/>
    </row>
    <row r="35" spans="1:6" ht="15" customHeight="1">
      <c r="A35" s="18"/>
      <c r="B35" s="21" t="s">
        <v>174</v>
      </c>
      <c r="C35" s="21"/>
      <c r="D35" s="1"/>
      <c r="E35" s="10">
        <v>-28</v>
      </c>
      <c r="F35" s="10" t="s">
        <v>120</v>
      </c>
    </row>
    <row r="36" spans="1:6" ht="15" customHeight="1">
      <c r="A36" s="18"/>
      <c r="B36" s="21" t="s">
        <v>175</v>
      </c>
      <c r="C36" s="21"/>
      <c r="D36" s="1"/>
      <c r="E36" s="10">
        <v>-58</v>
      </c>
      <c r="F36" s="10" t="s">
        <v>120</v>
      </c>
    </row>
    <row r="37" spans="1:6" ht="15" customHeight="1">
      <c r="A37" s="9" t="s">
        <v>176</v>
      </c>
      <c r="B37" s="21"/>
      <c r="C37" s="21"/>
      <c r="D37" s="1"/>
      <c r="E37" s="11">
        <f>SUM(E35:E36)</f>
        <v>-86</v>
      </c>
      <c r="F37" s="11" t="s">
        <v>120</v>
      </c>
    </row>
    <row r="38" spans="1:6" ht="15" customHeight="1">
      <c r="A38" s="9"/>
      <c r="B38" s="21"/>
      <c r="C38" s="21"/>
      <c r="D38" s="1"/>
      <c r="E38" s="10"/>
      <c r="F38" s="10"/>
    </row>
    <row r="39" spans="1:6" ht="15" customHeight="1">
      <c r="A39" s="9" t="s">
        <v>116</v>
      </c>
      <c r="B39" s="21"/>
      <c r="C39" s="21"/>
      <c r="D39" s="1"/>
      <c r="E39" s="16">
        <f>+E27+E32+E37</f>
        <v>646</v>
      </c>
      <c r="F39" s="10" t="s">
        <v>120</v>
      </c>
    </row>
    <row r="40" spans="1:6" ht="15" customHeight="1">
      <c r="A40" s="38"/>
      <c r="B40" s="21"/>
      <c r="C40" s="21"/>
      <c r="D40" s="1"/>
      <c r="E40" s="1"/>
      <c r="F40" s="39"/>
    </row>
    <row r="41" spans="1:6" ht="15" customHeight="1">
      <c r="A41" s="9" t="s">
        <v>43</v>
      </c>
      <c r="B41" s="21"/>
      <c r="C41" s="21"/>
      <c r="D41" s="1"/>
      <c r="E41" s="10">
        <v>961</v>
      </c>
      <c r="F41" s="10" t="s">
        <v>120</v>
      </c>
    </row>
    <row r="42" spans="1:6" ht="15" customHeight="1">
      <c r="A42" s="9"/>
      <c r="B42" s="21"/>
      <c r="C42" s="21"/>
      <c r="D42" s="1"/>
      <c r="E42" s="18"/>
      <c r="F42" s="10"/>
    </row>
    <row r="43" spans="1:6" ht="15" customHeight="1" thickBot="1">
      <c r="A43" s="9" t="s">
        <v>44</v>
      </c>
      <c r="B43" s="21"/>
      <c r="C43" s="21"/>
      <c r="D43" s="1" t="s">
        <v>95</v>
      </c>
      <c r="E43" s="19">
        <f>+SUM(E39:E41)</f>
        <v>1607</v>
      </c>
      <c r="F43" s="40" t="s">
        <v>120</v>
      </c>
    </row>
    <row r="44" spans="1:6" ht="15" customHeight="1" thickTop="1">
      <c r="A44" s="38"/>
      <c r="B44" s="21"/>
      <c r="C44" s="21"/>
      <c r="D44" s="1"/>
      <c r="E44" s="1"/>
      <c r="F44" s="1"/>
    </row>
    <row r="45" spans="1:6" ht="15" customHeight="1">
      <c r="A45" s="14" t="s">
        <v>161</v>
      </c>
      <c r="B45" s="14" t="s">
        <v>162</v>
      </c>
      <c r="C45" s="21"/>
      <c r="D45" s="1"/>
      <c r="E45" s="1"/>
      <c r="F45" s="1"/>
    </row>
    <row r="46" spans="3:6" ht="15" customHeight="1">
      <c r="C46" s="21"/>
      <c r="D46" s="1"/>
      <c r="E46" s="1"/>
      <c r="F46" s="1"/>
    </row>
    <row r="47" spans="1:6" ht="15" customHeight="1">
      <c r="A47" s="78" t="s">
        <v>126</v>
      </c>
      <c r="B47" s="79"/>
      <c r="C47" s="79"/>
      <c r="D47" s="79"/>
      <c r="E47" s="79"/>
      <c r="F47" s="79"/>
    </row>
    <row r="48" spans="1:6" ht="12.75">
      <c r="A48" s="79"/>
      <c r="B48" s="79"/>
      <c r="C48" s="79"/>
      <c r="D48" s="79"/>
      <c r="E48" s="79"/>
      <c r="F48" s="79"/>
    </row>
    <row r="49" spans="1:11" ht="12.75">
      <c r="A49" s="87" t="s">
        <v>113</v>
      </c>
      <c r="B49" s="87"/>
      <c r="C49" s="87"/>
      <c r="D49" s="87"/>
      <c r="E49" s="87"/>
      <c r="F49" s="87"/>
      <c r="G49" s="41"/>
      <c r="H49" s="6"/>
      <c r="I49" s="6"/>
      <c r="J49" s="6"/>
      <c r="K49" s="6"/>
    </row>
    <row r="50" spans="1:11" ht="12.75">
      <c r="A50" s="87" t="s">
        <v>127</v>
      </c>
      <c r="B50" s="87"/>
      <c r="C50" s="87"/>
      <c r="D50" s="87"/>
      <c r="E50" s="87"/>
      <c r="F50" s="87"/>
      <c r="G50" s="41"/>
      <c r="H50" s="6"/>
      <c r="I50" s="6"/>
      <c r="J50" s="6"/>
      <c r="K50" s="6"/>
    </row>
    <row r="51" spans="1:11" ht="12.75">
      <c r="A51" s="6"/>
      <c r="B51" s="6"/>
      <c r="C51" s="6"/>
      <c r="D51" s="6"/>
      <c r="E51" s="6"/>
      <c r="F51" s="6"/>
      <c r="G51" s="41"/>
      <c r="H51" s="6"/>
      <c r="I51" s="6"/>
      <c r="J51" s="6"/>
      <c r="K51" s="6"/>
    </row>
  </sheetData>
  <mergeCells count="10">
    <mergeCell ref="A1:F1"/>
    <mergeCell ref="A3:F3"/>
    <mergeCell ref="A4:F4"/>
    <mergeCell ref="A5:F5"/>
    <mergeCell ref="A2:F2"/>
    <mergeCell ref="A6:F6"/>
    <mergeCell ref="A7:F7"/>
    <mergeCell ref="A49:F49"/>
    <mergeCell ref="A50:F50"/>
    <mergeCell ref="A47:F48"/>
  </mergeCells>
  <printOptions/>
  <pageMargins left="0.75" right="0.75" top="1" bottom="1" header="0.5" footer="0.5"/>
  <pageSetup fitToHeight="1" fitToWidth="1" horizontalDpi="600" verticalDpi="600" orientation="portrait" scale="84" r:id="rId1"/>
</worksheet>
</file>

<file path=xl/worksheets/sheet5.xml><?xml version="1.0" encoding="utf-8"?>
<worksheet xmlns="http://schemas.openxmlformats.org/spreadsheetml/2006/main" xmlns:r="http://schemas.openxmlformats.org/officeDocument/2006/relationships">
  <dimension ref="A1:T201"/>
  <sheetViews>
    <sheetView tabSelected="1" zoomScale="150" zoomScaleNormal="150" workbookViewId="0" topLeftCell="A139">
      <selection activeCell="I125" sqref="I125"/>
    </sheetView>
  </sheetViews>
  <sheetFormatPr defaultColWidth="9.33203125" defaultRowHeight="12.75"/>
  <cols>
    <col min="1" max="1" width="5.33203125" style="14" customWidth="1"/>
    <col min="2" max="3" width="4.66015625" style="14" customWidth="1"/>
    <col min="4" max="4" width="17.33203125" style="14" customWidth="1"/>
    <col min="5" max="7" width="9.33203125" style="14" customWidth="1"/>
    <col min="8" max="8" width="7.5" style="14" customWidth="1"/>
    <col min="9" max="9" width="14.16015625" style="14" customWidth="1"/>
    <col min="10" max="10" width="12.33203125" style="14" customWidth="1"/>
    <col min="11" max="11" width="3.66015625" style="14" customWidth="1"/>
    <col min="12" max="12" width="16.33203125" style="14" customWidth="1"/>
    <col min="13" max="16384" width="9.33203125" style="14" customWidth="1"/>
  </cols>
  <sheetData>
    <row r="1" spans="1:12" ht="23.25">
      <c r="A1" s="106" t="str">
        <f>+'Income Statements'!A1:K1</f>
        <v>TEX CYCLE TECHNOLOGY (M) BERHAD</v>
      </c>
      <c r="B1" s="106"/>
      <c r="C1" s="106"/>
      <c r="D1" s="106"/>
      <c r="E1" s="106"/>
      <c r="F1" s="106"/>
      <c r="G1" s="106"/>
      <c r="H1" s="106"/>
      <c r="I1" s="106"/>
      <c r="J1" s="106"/>
      <c r="K1" s="106"/>
      <c r="L1" s="106"/>
    </row>
    <row r="2" spans="1:12" ht="14.25" customHeight="1">
      <c r="A2" s="110" t="str">
        <f>+'Income Statements'!A3:K3</f>
        <v>Company's No. 642619-P</v>
      </c>
      <c r="B2" s="110"/>
      <c r="C2" s="110"/>
      <c r="D2" s="110"/>
      <c r="E2" s="110"/>
      <c r="F2" s="110"/>
      <c r="G2" s="110"/>
      <c r="H2" s="110"/>
      <c r="I2" s="110"/>
      <c r="J2" s="110"/>
      <c r="K2" s="110"/>
      <c r="L2" s="110"/>
    </row>
    <row r="3" spans="1:12" ht="12.75">
      <c r="A3" s="107" t="s">
        <v>11</v>
      </c>
      <c r="B3" s="107"/>
      <c r="C3" s="107"/>
      <c r="D3" s="107"/>
      <c r="E3" s="107"/>
      <c r="F3" s="108"/>
      <c r="G3" s="108"/>
      <c r="H3" s="108"/>
      <c r="I3" s="108"/>
      <c r="J3" s="108"/>
      <c r="K3" s="108"/>
      <c r="L3" s="108"/>
    </row>
    <row r="4" spans="1:12" ht="15.75">
      <c r="A4" s="109" t="str">
        <f>+'Income Statements'!A5:K5</f>
        <v>Quarterly report on results for the 2nd quarter ended 30.06.2005</v>
      </c>
      <c r="B4" s="109"/>
      <c r="C4" s="109"/>
      <c r="D4" s="109"/>
      <c r="E4" s="109"/>
      <c r="F4" s="108"/>
      <c r="G4" s="108"/>
      <c r="H4" s="108"/>
      <c r="I4" s="108"/>
      <c r="J4" s="108"/>
      <c r="K4" s="108"/>
      <c r="L4" s="108"/>
    </row>
    <row r="5" spans="1:12" ht="15.75">
      <c r="A5" s="111" t="s">
        <v>14</v>
      </c>
      <c r="B5" s="111"/>
      <c r="C5" s="111"/>
      <c r="D5" s="111"/>
      <c r="E5" s="111"/>
      <c r="F5" s="112"/>
      <c r="G5" s="112"/>
      <c r="H5" s="112"/>
      <c r="I5" s="112"/>
      <c r="J5" s="112"/>
      <c r="K5" s="112"/>
      <c r="L5" s="112"/>
    </row>
    <row r="7" spans="1:2" ht="12.75">
      <c r="A7" s="12" t="s">
        <v>45</v>
      </c>
      <c r="B7" s="4" t="s">
        <v>131</v>
      </c>
    </row>
    <row r="8" ht="12.75">
      <c r="A8" s="15"/>
    </row>
    <row r="9" spans="1:2" ht="12.75">
      <c r="A9" s="12" t="s">
        <v>46</v>
      </c>
      <c r="B9" s="4" t="s">
        <v>47</v>
      </c>
    </row>
    <row r="10" spans="1:12" ht="12.75">
      <c r="A10" s="15"/>
      <c r="B10" s="113" t="s">
        <v>233</v>
      </c>
      <c r="C10" s="113"/>
      <c r="D10" s="113"/>
      <c r="E10" s="113"/>
      <c r="F10" s="113"/>
      <c r="G10" s="113"/>
      <c r="H10" s="113"/>
      <c r="I10" s="113"/>
      <c r="J10" s="113"/>
      <c r="K10" s="113"/>
      <c r="L10" s="113"/>
    </row>
    <row r="11" spans="1:12" ht="12.75">
      <c r="A11" s="15"/>
      <c r="B11" s="113"/>
      <c r="C11" s="113"/>
      <c r="D11" s="113"/>
      <c r="E11" s="113"/>
      <c r="F11" s="113"/>
      <c r="G11" s="113"/>
      <c r="H11" s="113"/>
      <c r="I11" s="113"/>
      <c r="J11" s="113"/>
      <c r="K11" s="113"/>
      <c r="L11" s="113"/>
    </row>
    <row r="12" ht="12.75">
      <c r="A12" s="15"/>
    </row>
    <row r="13" spans="1:12" ht="12.75">
      <c r="A13" s="15"/>
      <c r="B13" s="92" t="s">
        <v>132</v>
      </c>
      <c r="C13" s="92"/>
      <c r="D13" s="92"/>
      <c r="E13" s="92"/>
      <c r="F13" s="92"/>
      <c r="G13" s="92"/>
      <c r="H13" s="92"/>
      <c r="I13" s="92"/>
      <c r="J13" s="92"/>
      <c r="K13" s="92"/>
      <c r="L13" s="92"/>
    </row>
    <row r="14" spans="1:12" ht="12.75">
      <c r="A14" s="15"/>
      <c r="B14" s="92"/>
      <c r="C14" s="92"/>
      <c r="D14" s="92"/>
      <c r="E14" s="92"/>
      <c r="F14" s="92"/>
      <c r="G14" s="92"/>
      <c r="H14" s="92"/>
      <c r="I14" s="92"/>
      <c r="J14" s="92"/>
      <c r="K14" s="92"/>
      <c r="L14" s="92"/>
    </row>
    <row r="15" ht="12.75">
      <c r="A15" s="15"/>
    </row>
    <row r="16" spans="1:12" ht="12.75">
      <c r="A16" s="15"/>
      <c r="B16" s="92" t="s">
        <v>133</v>
      </c>
      <c r="C16" s="92"/>
      <c r="D16" s="92"/>
      <c r="E16" s="92"/>
      <c r="F16" s="92"/>
      <c r="G16" s="92"/>
      <c r="H16" s="92"/>
      <c r="I16" s="92"/>
      <c r="J16" s="92"/>
      <c r="K16" s="92"/>
      <c r="L16" s="92"/>
    </row>
    <row r="17" spans="1:12" ht="12.75">
      <c r="A17" s="15"/>
      <c r="B17" s="92"/>
      <c r="C17" s="92"/>
      <c r="D17" s="92"/>
      <c r="E17" s="92"/>
      <c r="F17" s="92"/>
      <c r="G17" s="92"/>
      <c r="H17" s="92"/>
      <c r="I17" s="92"/>
      <c r="J17" s="92"/>
      <c r="K17" s="92"/>
      <c r="L17" s="92"/>
    </row>
    <row r="18" ht="12.75">
      <c r="A18" s="15"/>
    </row>
    <row r="19" spans="1:2" ht="12.75">
      <c r="A19" s="12" t="s">
        <v>48</v>
      </c>
      <c r="B19" s="4" t="s">
        <v>134</v>
      </c>
    </row>
    <row r="20" spans="1:2" ht="12.75">
      <c r="A20" s="15"/>
      <c r="B20" s="14" t="s">
        <v>135</v>
      </c>
    </row>
    <row r="21" ht="12.75">
      <c r="A21" s="15"/>
    </row>
    <row r="22" spans="1:2" ht="12.75">
      <c r="A22" s="12" t="s">
        <v>49</v>
      </c>
      <c r="B22" s="4" t="s">
        <v>50</v>
      </c>
    </row>
    <row r="23" spans="1:2" ht="12.75">
      <c r="A23" s="15"/>
      <c r="B23" s="14" t="s">
        <v>108</v>
      </c>
    </row>
    <row r="24" ht="12.75">
      <c r="A24" s="15"/>
    </row>
    <row r="25" spans="1:2" ht="12.75">
      <c r="A25" s="12" t="s">
        <v>51</v>
      </c>
      <c r="B25" s="4" t="s">
        <v>52</v>
      </c>
    </row>
    <row r="26" spans="1:12" ht="12.75">
      <c r="A26" s="15"/>
      <c r="B26" s="92" t="s">
        <v>109</v>
      </c>
      <c r="C26" s="92"/>
      <c r="D26" s="92"/>
      <c r="E26" s="92"/>
      <c r="F26" s="92"/>
      <c r="G26" s="92"/>
      <c r="H26" s="92"/>
      <c r="I26" s="92"/>
      <c r="J26" s="92"/>
      <c r="K26" s="92"/>
      <c r="L26" s="92"/>
    </row>
    <row r="27" spans="1:12" ht="12.75">
      <c r="A27" s="15"/>
      <c r="B27" s="92"/>
      <c r="C27" s="92"/>
      <c r="D27" s="92"/>
      <c r="E27" s="92"/>
      <c r="F27" s="92"/>
      <c r="G27" s="92"/>
      <c r="H27" s="92"/>
      <c r="I27" s="92"/>
      <c r="J27" s="92"/>
      <c r="K27" s="92"/>
      <c r="L27" s="92"/>
    </row>
    <row r="28" ht="12.75">
      <c r="A28" s="15"/>
    </row>
    <row r="29" spans="1:2" ht="12.75">
      <c r="A29" s="12" t="s">
        <v>53</v>
      </c>
      <c r="B29" s="4" t="s">
        <v>54</v>
      </c>
    </row>
    <row r="30" spans="1:12" ht="12.75">
      <c r="A30" s="15"/>
      <c r="B30" s="92" t="s">
        <v>138</v>
      </c>
      <c r="C30" s="92"/>
      <c r="D30" s="92"/>
      <c r="E30" s="92"/>
      <c r="F30" s="92"/>
      <c r="G30" s="92"/>
      <c r="H30" s="92"/>
      <c r="I30" s="92"/>
      <c r="J30" s="92"/>
      <c r="K30" s="92"/>
      <c r="L30" s="92"/>
    </row>
    <row r="31" spans="1:12" ht="12.75">
      <c r="A31" s="15"/>
      <c r="B31" s="92"/>
      <c r="C31" s="92"/>
      <c r="D31" s="92"/>
      <c r="E31" s="92"/>
      <c r="F31" s="92"/>
      <c r="G31" s="92"/>
      <c r="H31" s="92"/>
      <c r="I31" s="92"/>
      <c r="J31" s="92"/>
      <c r="K31" s="92"/>
      <c r="L31" s="92"/>
    </row>
    <row r="32" ht="12.75">
      <c r="A32" s="15"/>
    </row>
    <row r="33" spans="1:2" ht="12.75">
      <c r="A33" s="12" t="s">
        <v>55</v>
      </c>
      <c r="B33" s="4" t="s">
        <v>56</v>
      </c>
    </row>
    <row r="34" spans="1:12" ht="12.75">
      <c r="A34" s="15"/>
      <c r="B34" s="92" t="s">
        <v>221</v>
      </c>
      <c r="C34" s="92"/>
      <c r="D34" s="92"/>
      <c r="E34" s="92"/>
      <c r="F34" s="92"/>
      <c r="G34" s="92"/>
      <c r="H34" s="92"/>
      <c r="I34" s="92"/>
      <c r="J34" s="92"/>
      <c r="K34" s="92"/>
      <c r="L34" s="92"/>
    </row>
    <row r="35" spans="1:12" ht="12.75">
      <c r="A35" s="15"/>
      <c r="B35" s="92"/>
      <c r="C35" s="92"/>
      <c r="D35" s="92"/>
      <c r="E35" s="92"/>
      <c r="F35" s="92"/>
      <c r="G35" s="92"/>
      <c r="H35" s="92"/>
      <c r="I35" s="92"/>
      <c r="J35" s="92"/>
      <c r="K35" s="92"/>
      <c r="L35" s="92"/>
    </row>
    <row r="36" spans="1:12" ht="12.75">
      <c r="A36" s="15"/>
      <c r="B36" s="24"/>
      <c r="C36" s="24"/>
      <c r="D36" s="24"/>
      <c r="E36" s="24"/>
      <c r="F36" s="24"/>
      <c r="G36" s="24"/>
      <c r="H36" s="24"/>
      <c r="I36" s="24"/>
      <c r="J36" s="24"/>
      <c r="K36" s="24"/>
      <c r="L36" s="24"/>
    </row>
    <row r="37" spans="1:2" ht="12.75">
      <c r="A37" s="12" t="s">
        <v>57</v>
      </c>
      <c r="B37" s="4" t="s">
        <v>58</v>
      </c>
    </row>
    <row r="38" spans="1:12" ht="12.75">
      <c r="A38" s="12"/>
      <c r="B38" s="17" t="s">
        <v>117</v>
      </c>
      <c r="C38" s="17"/>
      <c r="D38" s="17"/>
      <c r="E38" s="17"/>
      <c r="F38" s="17"/>
      <c r="G38" s="17"/>
      <c r="H38" s="17"/>
      <c r="I38" s="17"/>
      <c r="J38" s="17"/>
      <c r="K38" s="17"/>
      <c r="L38" s="17"/>
    </row>
    <row r="39" ht="12.75">
      <c r="A39" s="15"/>
    </row>
    <row r="40" spans="1:2" ht="12.75">
      <c r="A40" s="12" t="s">
        <v>59</v>
      </c>
      <c r="B40" s="4" t="s">
        <v>60</v>
      </c>
    </row>
    <row r="41" spans="1:12" ht="12.75" customHeight="1">
      <c r="A41" s="15"/>
      <c r="B41" s="92" t="s">
        <v>177</v>
      </c>
      <c r="C41" s="92"/>
      <c r="D41" s="92"/>
      <c r="E41" s="92"/>
      <c r="F41" s="92"/>
      <c r="G41" s="92"/>
      <c r="H41" s="92"/>
      <c r="I41" s="92"/>
      <c r="J41" s="92"/>
      <c r="K41" s="92"/>
      <c r="L41" s="92"/>
    </row>
    <row r="42" spans="1:12" ht="12.75">
      <c r="A42" s="15"/>
      <c r="B42" s="92"/>
      <c r="C42" s="92"/>
      <c r="D42" s="92"/>
      <c r="E42" s="92"/>
      <c r="F42" s="92"/>
      <c r="G42" s="92"/>
      <c r="H42" s="92"/>
      <c r="I42" s="92"/>
      <c r="J42" s="92"/>
      <c r="K42" s="92"/>
      <c r="L42" s="92"/>
    </row>
    <row r="43" ht="12.75">
      <c r="A43" s="15"/>
    </row>
    <row r="44" spans="1:2" ht="12.75">
      <c r="A44" s="12" t="s">
        <v>61</v>
      </c>
      <c r="B44" s="4" t="s">
        <v>94</v>
      </c>
    </row>
    <row r="45" spans="1:12" ht="12.75">
      <c r="A45" s="15"/>
      <c r="B45" s="92" t="s">
        <v>140</v>
      </c>
      <c r="C45" s="92"/>
      <c r="D45" s="92"/>
      <c r="E45" s="92"/>
      <c r="F45" s="92"/>
      <c r="G45" s="92"/>
      <c r="H45" s="92"/>
      <c r="I45" s="92"/>
      <c r="J45" s="92"/>
      <c r="K45" s="92"/>
      <c r="L45" s="92"/>
    </row>
    <row r="46" spans="1:12" ht="12.75">
      <c r="A46" s="15"/>
      <c r="B46" s="92"/>
      <c r="C46" s="92"/>
      <c r="D46" s="92"/>
      <c r="E46" s="92"/>
      <c r="F46" s="92"/>
      <c r="G46" s="92"/>
      <c r="H46" s="92"/>
      <c r="I46" s="92"/>
      <c r="J46" s="92"/>
      <c r="K46" s="92"/>
      <c r="L46" s="92"/>
    </row>
    <row r="47" ht="12.75">
      <c r="A47" s="15"/>
    </row>
    <row r="48" spans="1:2" ht="12.75">
      <c r="A48" s="12" t="s">
        <v>62</v>
      </c>
      <c r="B48" s="4" t="s">
        <v>96</v>
      </c>
    </row>
    <row r="49" spans="1:12" ht="12.75">
      <c r="A49" s="15"/>
      <c r="B49" s="92" t="s">
        <v>220</v>
      </c>
      <c r="C49" s="92"/>
      <c r="D49" s="92"/>
      <c r="E49" s="92"/>
      <c r="F49" s="92"/>
      <c r="G49" s="92"/>
      <c r="H49" s="92"/>
      <c r="I49" s="92"/>
      <c r="J49" s="92"/>
      <c r="K49" s="92"/>
      <c r="L49" s="92"/>
    </row>
    <row r="50" spans="1:12" ht="12.75">
      <c r="A50" s="15"/>
      <c r="B50" s="92"/>
      <c r="C50" s="92"/>
      <c r="D50" s="92"/>
      <c r="E50" s="92"/>
      <c r="F50" s="92"/>
      <c r="G50" s="92"/>
      <c r="H50" s="92"/>
      <c r="I50" s="92"/>
      <c r="J50" s="92"/>
      <c r="K50" s="92"/>
      <c r="L50" s="92"/>
    </row>
    <row r="51" spans="1:12" ht="12.75">
      <c r="A51" s="15"/>
      <c r="B51" s="24"/>
      <c r="C51" s="24"/>
      <c r="D51" s="24"/>
      <c r="E51" s="24"/>
      <c r="F51" s="24"/>
      <c r="G51" s="24"/>
      <c r="H51" s="24"/>
      <c r="I51" s="24"/>
      <c r="J51" s="24"/>
      <c r="K51" s="24"/>
      <c r="L51" s="24"/>
    </row>
    <row r="52" spans="1:12" ht="12.75">
      <c r="A52" s="15"/>
      <c r="B52" s="13" t="s">
        <v>222</v>
      </c>
      <c r="C52" s="24"/>
      <c r="D52" s="24"/>
      <c r="E52" s="24"/>
      <c r="F52" s="24"/>
      <c r="G52" s="24"/>
      <c r="H52" s="24"/>
      <c r="I52" s="24"/>
      <c r="J52" s="24"/>
      <c r="K52" s="24"/>
      <c r="L52" s="24"/>
    </row>
    <row r="53" spans="1:12" ht="12.75">
      <c r="A53" s="15"/>
      <c r="B53" s="17"/>
      <c r="C53" s="24"/>
      <c r="D53" s="24"/>
      <c r="E53" s="24"/>
      <c r="F53" s="24"/>
      <c r="G53" s="24"/>
      <c r="H53" s="24"/>
      <c r="I53" s="24"/>
      <c r="J53" s="24"/>
      <c r="K53" s="24"/>
      <c r="L53" s="24"/>
    </row>
    <row r="54" spans="1:12" ht="12.75">
      <c r="A54" s="15"/>
      <c r="B54" s="97" t="s">
        <v>223</v>
      </c>
      <c r="C54" s="92"/>
      <c r="D54" s="92"/>
      <c r="E54" s="92"/>
      <c r="F54" s="92"/>
      <c r="G54" s="92"/>
      <c r="H54" s="92"/>
      <c r="I54" s="92"/>
      <c r="J54" s="92"/>
      <c r="K54" s="92"/>
      <c r="L54" s="92"/>
    </row>
    <row r="55" spans="1:12" ht="12.75">
      <c r="A55" s="15"/>
      <c r="B55" s="92"/>
      <c r="C55" s="92"/>
      <c r="D55" s="92"/>
      <c r="E55" s="92"/>
      <c r="F55" s="92"/>
      <c r="G55" s="92"/>
      <c r="H55" s="92"/>
      <c r="I55" s="92"/>
      <c r="J55" s="92"/>
      <c r="K55" s="92"/>
      <c r="L55" s="92"/>
    </row>
    <row r="56" spans="1:12" ht="12.75">
      <c r="A56" s="15"/>
      <c r="B56" s="92"/>
      <c r="C56" s="92"/>
      <c r="D56" s="92"/>
      <c r="E56" s="92"/>
      <c r="F56" s="92"/>
      <c r="G56" s="92"/>
      <c r="H56" s="92"/>
      <c r="I56" s="92"/>
      <c r="J56" s="92"/>
      <c r="K56" s="92"/>
      <c r="L56" s="92"/>
    </row>
    <row r="57" spans="1:12" ht="12.75" hidden="1">
      <c r="A57" s="15"/>
      <c r="B57" s="92"/>
      <c r="C57" s="92"/>
      <c r="D57" s="92"/>
      <c r="E57" s="92"/>
      <c r="F57" s="92"/>
      <c r="G57" s="92"/>
      <c r="H57" s="92"/>
      <c r="I57" s="92"/>
      <c r="J57" s="92"/>
      <c r="K57" s="92"/>
      <c r="L57" s="92"/>
    </row>
    <row r="58" spans="1:12" ht="12.75">
      <c r="A58" s="15"/>
      <c r="B58" s="24"/>
      <c r="C58" s="24"/>
      <c r="D58" s="24"/>
      <c r="E58" s="24"/>
      <c r="F58" s="24"/>
      <c r="G58" s="24"/>
      <c r="H58" s="24"/>
      <c r="I58" s="24"/>
      <c r="J58" s="24"/>
      <c r="K58" s="24"/>
      <c r="L58" s="24"/>
    </row>
    <row r="59" spans="1:12" ht="12.75" customHeight="1">
      <c r="A59" s="15"/>
      <c r="B59" s="17" t="s">
        <v>110</v>
      </c>
      <c r="C59" s="60"/>
      <c r="D59" s="60"/>
      <c r="E59" s="24"/>
      <c r="F59" s="24"/>
      <c r="G59" s="24"/>
      <c r="H59" s="24"/>
      <c r="I59" s="24"/>
      <c r="J59" s="24"/>
      <c r="K59" s="24"/>
      <c r="L59" s="24"/>
    </row>
    <row r="60" spans="1:12" ht="12.75">
      <c r="A60" s="15"/>
      <c r="B60" s="24"/>
      <c r="C60" s="24"/>
      <c r="D60" s="24"/>
      <c r="E60" s="24"/>
      <c r="F60" s="24"/>
      <c r="G60" s="24"/>
      <c r="H60" s="24"/>
      <c r="I60" s="24"/>
      <c r="J60" s="24"/>
      <c r="K60" s="24"/>
      <c r="L60" s="24"/>
    </row>
    <row r="61" spans="1:12" ht="12.75">
      <c r="A61" s="15"/>
      <c r="B61" s="98" t="s">
        <v>187</v>
      </c>
      <c r="C61" s="98"/>
      <c r="D61" s="98"/>
      <c r="E61" s="98"/>
      <c r="F61" s="98"/>
      <c r="G61" s="98"/>
      <c r="H61" s="98"/>
      <c r="I61" s="98"/>
      <c r="J61" s="98"/>
      <c r="K61" s="98"/>
      <c r="L61" s="98"/>
    </row>
    <row r="62" spans="1:12" ht="12.75">
      <c r="A62" s="15"/>
      <c r="B62" s="24"/>
      <c r="C62" s="24"/>
      <c r="D62" s="24"/>
      <c r="E62" s="24"/>
      <c r="F62" s="24"/>
      <c r="G62" s="24"/>
      <c r="H62" s="24"/>
      <c r="I62" s="24"/>
      <c r="J62" s="24"/>
      <c r="K62" s="24"/>
      <c r="L62" s="24"/>
    </row>
    <row r="63" spans="1:12" ht="12.75">
      <c r="A63" s="15"/>
      <c r="B63" s="24" t="s">
        <v>4</v>
      </c>
      <c r="C63" s="97" t="s">
        <v>219</v>
      </c>
      <c r="D63" s="92"/>
      <c r="E63" s="92"/>
      <c r="F63" s="92"/>
      <c r="G63" s="92"/>
      <c r="H63" s="92"/>
      <c r="I63" s="92"/>
      <c r="J63" s="92"/>
      <c r="K63" s="92"/>
      <c r="L63" s="92"/>
    </row>
    <row r="64" spans="1:12" ht="12.75">
      <c r="A64" s="15"/>
      <c r="B64" s="24"/>
      <c r="C64" s="92"/>
      <c r="D64" s="92"/>
      <c r="E64" s="92"/>
      <c r="F64" s="92"/>
      <c r="G64" s="92"/>
      <c r="H64" s="92"/>
      <c r="I64" s="92"/>
      <c r="J64" s="92"/>
      <c r="K64" s="92"/>
      <c r="L64" s="92"/>
    </row>
    <row r="65" spans="1:12" ht="12.75">
      <c r="A65" s="15"/>
      <c r="B65" s="24"/>
      <c r="C65" s="24"/>
      <c r="D65" s="24"/>
      <c r="E65" s="24"/>
      <c r="F65" s="24"/>
      <c r="G65" s="24"/>
      <c r="H65" s="24"/>
      <c r="I65" s="24"/>
      <c r="J65" s="24"/>
      <c r="K65" s="24"/>
      <c r="L65" s="24"/>
    </row>
    <row r="66" spans="1:12" ht="12.75">
      <c r="A66" s="15"/>
      <c r="B66" s="24" t="s">
        <v>5</v>
      </c>
      <c r="C66" s="92" t="s">
        <v>178</v>
      </c>
      <c r="D66" s="92"/>
      <c r="E66" s="92"/>
      <c r="F66" s="92"/>
      <c r="G66" s="92"/>
      <c r="H66" s="92"/>
      <c r="I66" s="92"/>
      <c r="J66" s="92"/>
      <c r="K66" s="92"/>
      <c r="L66" s="92"/>
    </row>
    <row r="67" spans="1:12" ht="12.75">
      <c r="A67" s="15"/>
      <c r="B67" s="24"/>
      <c r="C67" s="92"/>
      <c r="D67" s="92"/>
      <c r="E67" s="92"/>
      <c r="F67" s="92"/>
      <c r="G67" s="92"/>
      <c r="H67" s="92"/>
      <c r="I67" s="92"/>
      <c r="J67" s="92"/>
      <c r="K67" s="92"/>
      <c r="L67" s="92"/>
    </row>
    <row r="68" spans="1:12" ht="12.75">
      <c r="A68" s="15"/>
      <c r="B68" s="24"/>
      <c r="C68" s="24"/>
      <c r="D68" s="24"/>
      <c r="E68" s="24"/>
      <c r="F68" s="24"/>
      <c r="G68" s="24"/>
      <c r="H68" s="24"/>
      <c r="I68" s="24"/>
      <c r="J68" s="24"/>
      <c r="K68" s="24"/>
      <c r="L68" s="24"/>
    </row>
    <row r="69" spans="1:12" ht="12.75">
      <c r="A69" s="15"/>
      <c r="B69" s="24" t="s">
        <v>6</v>
      </c>
      <c r="C69" s="92" t="s">
        <v>197</v>
      </c>
      <c r="D69" s="92"/>
      <c r="E69" s="92"/>
      <c r="F69" s="92"/>
      <c r="G69" s="92"/>
      <c r="H69" s="92"/>
      <c r="I69" s="92"/>
      <c r="J69" s="92"/>
      <c r="K69" s="92"/>
      <c r="L69" s="92"/>
    </row>
    <row r="70" spans="1:12" ht="12.75">
      <c r="A70" s="15"/>
      <c r="B70" s="24"/>
      <c r="C70" s="92"/>
      <c r="D70" s="92"/>
      <c r="E70" s="92"/>
      <c r="F70" s="92"/>
      <c r="G70" s="92"/>
      <c r="H70" s="92"/>
      <c r="I70" s="92"/>
      <c r="J70" s="92"/>
      <c r="K70" s="92"/>
      <c r="L70" s="92"/>
    </row>
    <row r="71" spans="1:12" ht="12.75">
      <c r="A71" s="15"/>
      <c r="C71" s="46"/>
      <c r="D71" s="46"/>
      <c r="E71" s="46"/>
      <c r="F71" s="46"/>
      <c r="G71" s="46"/>
      <c r="H71" s="46"/>
      <c r="I71" s="46"/>
      <c r="J71" s="46"/>
      <c r="K71" s="46"/>
      <c r="L71" s="46"/>
    </row>
    <row r="72" spans="1:2" ht="12.75">
      <c r="A72" s="12" t="s">
        <v>63</v>
      </c>
      <c r="B72" s="4" t="s">
        <v>111</v>
      </c>
    </row>
    <row r="73" spans="1:2" ht="12.75">
      <c r="A73" s="15"/>
      <c r="B73" s="14" t="s">
        <v>112</v>
      </c>
    </row>
    <row r="74" ht="12.75">
      <c r="A74" s="15"/>
    </row>
    <row r="75" spans="1:2" ht="12.75">
      <c r="A75" s="12" t="s">
        <v>64</v>
      </c>
      <c r="B75" s="4" t="s">
        <v>65</v>
      </c>
    </row>
    <row r="76" spans="1:2" ht="12.75">
      <c r="A76" s="15"/>
      <c r="B76" s="14" t="s">
        <v>99</v>
      </c>
    </row>
    <row r="77" ht="12.75">
      <c r="A77" s="15"/>
    </row>
    <row r="78" spans="1:2" ht="12.75">
      <c r="A78" s="12" t="s">
        <v>66</v>
      </c>
      <c r="B78" s="4" t="s">
        <v>67</v>
      </c>
    </row>
    <row r="79" spans="1:10" ht="12.75">
      <c r="A79" s="12"/>
      <c r="B79" s="61"/>
      <c r="J79" s="15" t="s">
        <v>186</v>
      </c>
    </row>
    <row r="80" spans="1:10" ht="12.75">
      <c r="A80" s="12"/>
      <c r="B80" s="61"/>
      <c r="J80" s="15" t="s">
        <v>20</v>
      </c>
    </row>
    <row r="81" spans="1:2" ht="12.75">
      <c r="A81" s="15"/>
      <c r="B81" s="14" t="s">
        <v>191</v>
      </c>
    </row>
    <row r="82" spans="1:10" ht="13.5" thickBot="1">
      <c r="A82" s="15"/>
      <c r="C82" s="14" t="s">
        <v>192</v>
      </c>
      <c r="J82" s="63">
        <f>20+8+10</f>
        <v>38</v>
      </c>
    </row>
    <row r="83" ht="13.5" thickTop="1">
      <c r="A83" s="15"/>
    </row>
    <row r="84" spans="1:2" ht="12.75">
      <c r="A84" s="12" t="s">
        <v>68</v>
      </c>
      <c r="B84" s="4" t="s">
        <v>69</v>
      </c>
    </row>
    <row r="85" spans="1:2" ht="12.75">
      <c r="A85" s="15"/>
      <c r="B85" s="14" t="s">
        <v>100</v>
      </c>
    </row>
    <row r="86" ht="12.75">
      <c r="A86" s="15"/>
    </row>
    <row r="87" spans="1:10" ht="12.75">
      <c r="A87" s="12" t="s">
        <v>70</v>
      </c>
      <c r="B87" s="4" t="s">
        <v>71</v>
      </c>
      <c r="J87" s="15"/>
    </row>
    <row r="88" spans="1:10" ht="12.75">
      <c r="A88" s="15"/>
      <c r="J88" s="15" t="s">
        <v>186</v>
      </c>
    </row>
    <row r="89" spans="1:10" ht="12.75">
      <c r="A89" s="15"/>
      <c r="J89" s="15" t="s">
        <v>20</v>
      </c>
    </row>
    <row r="90" spans="1:10" ht="13.5" thickBot="1">
      <c r="A90" s="15"/>
      <c r="B90" s="14" t="s">
        <v>72</v>
      </c>
      <c r="J90" s="20">
        <f>+'Balance Sheet'!D20</f>
        <v>1607</v>
      </c>
    </row>
    <row r="91" ht="13.5" thickTop="1"/>
    <row r="92" spans="1:12" ht="12.75">
      <c r="A92" s="12" t="s">
        <v>73</v>
      </c>
      <c r="B92" s="95" t="s">
        <v>136</v>
      </c>
      <c r="C92" s="96"/>
      <c r="D92" s="96"/>
      <c r="E92" s="96"/>
      <c r="F92" s="96"/>
      <c r="G92" s="96"/>
      <c r="H92" s="96"/>
      <c r="I92" s="96"/>
      <c r="J92" s="96"/>
      <c r="K92" s="96"/>
      <c r="L92" s="96"/>
    </row>
    <row r="93" spans="1:12" ht="12.75">
      <c r="A93" s="12"/>
      <c r="B93" s="96"/>
      <c r="C93" s="96"/>
      <c r="D93" s="96"/>
      <c r="E93" s="96"/>
      <c r="F93" s="96"/>
      <c r="G93" s="96"/>
      <c r="H93" s="96"/>
      <c r="I93" s="96"/>
      <c r="J93" s="96"/>
      <c r="K93" s="96"/>
      <c r="L93" s="96"/>
    </row>
    <row r="94" ht="12.75">
      <c r="A94" s="15"/>
    </row>
    <row r="95" spans="1:2" ht="12.75">
      <c r="A95" s="12" t="s">
        <v>74</v>
      </c>
      <c r="B95" s="4" t="s">
        <v>75</v>
      </c>
    </row>
    <row r="96" spans="1:12" ht="12.75">
      <c r="A96" s="12"/>
      <c r="B96" s="93" t="s">
        <v>218</v>
      </c>
      <c r="C96" s="94"/>
      <c r="D96" s="94"/>
      <c r="E96" s="94"/>
      <c r="F96" s="94"/>
      <c r="G96" s="94"/>
      <c r="H96" s="94"/>
      <c r="I96" s="94"/>
      <c r="J96" s="94"/>
      <c r="K96" s="94"/>
      <c r="L96" s="94"/>
    </row>
    <row r="97" spans="1:12" ht="12.75">
      <c r="A97" s="12"/>
      <c r="B97" s="94"/>
      <c r="C97" s="94"/>
      <c r="D97" s="94"/>
      <c r="E97" s="94"/>
      <c r="F97" s="94"/>
      <c r="G97" s="94"/>
      <c r="H97" s="94"/>
      <c r="I97" s="94"/>
      <c r="J97" s="94"/>
      <c r="K97" s="94"/>
      <c r="L97" s="94"/>
    </row>
    <row r="98" spans="1:12" ht="12.75">
      <c r="A98" s="12"/>
      <c r="B98" s="94"/>
      <c r="C98" s="94"/>
      <c r="D98" s="94"/>
      <c r="E98" s="94"/>
      <c r="F98" s="94"/>
      <c r="G98" s="94"/>
      <c r="H98" s="94"/>
      <c r="I98" s="94"/>
      <c r="J98" s="94"/>
      <c r="K98" s="94"/>
      <c r="L98" s="94"/>
    </row>
    <row r="99" spans="1:12" ht="12.75">
      <c r="A99" s="12"/>
      <c r="B99" s="94"/>
      <c r="C99" s="94"/>
      <c r="D99" s="94"/>
      <c r="E99" s="94"/>
      <c r="F99" s="94"/>
      <c r="G99" s="94"/>
      <c r="H99" s="94"/>
      <c r="I99" s="94"/>
      <c r="J99" s="94"/>
      <c r="K99" s="94"/>
      <c r="L99" s="94"/>
    </row>
    <row r="100" spans="1:12" s="29" customFormat="1" ht="12.75">
      <c r="A100" s="65"/>
      <c r="B100" s="66"/>
      <c r="C100" s="66"/>
      <c r="D100" s="66"/>
      <c r="E100" s="66"/>
      <c r="F100" s="66"/>
      <c r="G100" s="66"/>
      <c r="H100" s="66"/>
      <c r="I100" s="66"/>
      <c r="J100" s="66"/>
      <c r="K100" s="66"/>
      <c r="L100" s="66"/>
    </row>
    <row r="101" spans="1:20" ht="12.75">
      <c r="A101" s="12" t="s">
        <v>76</v>
      </c>
      <c r="B101" s="4" t="s">
        <v>77</v>
      </c>
      <c r="N101" s="27"/>
      <c r="O101" s="27"/>
      <c r="P101" s="27"/>
      <c r="Q101" s="42"/>
      <c r="R101" s="42"/>
      <c r="S101" s="42"/>
      <c r="T101" s="27"/>
    </row>
    <row r="102" spans="1:12" ht="13.5" customHeight="1">
      <c r="A102" s="12"/>
      <c r="B102" s="103" t="s">
        <v>198</v>
      </c>
      <c r="C102" s="103"/>
      <c r="D102" s="103"/>
      <c r="E102" s="103"/>
      <c r="F102" s="103"/>
      <c r="G102" s="103"/>
      <c r="H102" s="103"/>
      <c r="I102" s="103"/>
      <c r="J102" s="103"/>
      <c r="K102" s="103"/>
      <c r="L102" s="103"/>
    </row>
    <row r="103" spans="1:12" ht="13.5" customHeight="1">
      <c r="A103" s="12"/>
      <c r="B103" s="64"/>
      <c r="C103" s="64"/>
      <c r="D103" s="64"/>
      <c r="E103" s="64"/>
      <c r="F103" s="64"/>
      <c r="G103" s="64"/>
      <c r="H103" s="64"/>
      <c r="I103" s="64"/>
      <c r="J103" s="64"/>
      <c r="K103" s="64"/>
      <c r="L103" s="64"/>
    </row>
    <row r="104" spans="1:2" ht="12.75">
      <c r="A104" s="12" t="s">
        <v>78</v>
      </c>
      <c r="B104" s="4" t="s">
        <v>79</v>
      </c>
    </row>
    <row r="105" spans="1:20" ht="12.75" customHeight="1" hidden="1">
      <c r="A105" s="15"/>
      <c r="B105" s="104"/>
      <c r="C105" s="104"/>
      <c r="D105" s="104"/>
      <c r="E105" s="104"/>
      <c r="F105" s="104"/>
      <c r="G105" s="104"/>
      <c r="H105" s="104"/>
      <c r="I105" s="104"/>
      <c r="J105" s="104"/>
      <c r="K105" s="104"/>
      <c r="L105" s="104"/>
      <c r="N105" s="27"/>
      <c r="O105" s="27"/>
      <c r="P105" s="27"/>
      <c r="Q105" s="27"/>
      <c r="R105" s="27"/>
      <c r="S105" s="27"/>
      <c r="T105" s="27"/>
    </row>
    <row r="106" spans="1:20" ht="39" customHeight="1">
      <c r="A106" s="15"/>
      <c r="B106" s="102" t="s">
        <v>199</v>
      </c>
      <c r="C106" s="105"/>
      <c r="D106" s="105"/>
      <c r="E106" s="105"/>
      <c r="F106" s="105"/>
      <c r="G106" s="105"/>
      <c r="H106" s="105"/>
      <c r="I106" s="105"/>
      <c r="J106" s="105"/>
      <c r="K106" s="105"/>
      <c r="L106" s="105"/>
      <c r="N106" s="27"/>
      <c r="O106" s="27"/>
      <c r="P106" s="27"/>
      <c r="Q106" s="27"/>
      <c r="R106" s="27"/>
      <c r="S106" s="27"/>
      <c r="T106" s="27"/>
    </row>
    <row r="107" spans="1:20" ht="120" customHeight="1">
      <c r="A107" s="15"/>
      <c r="B107" s="101" t="s">
        <v>231</v>
      </c>
      <c r="C107" s="102"/>
      <c r="D107" s="102"/>
      <c r="E107" s="102"/>
      <c r="F107" s="102"/>
      <c r="G107" s="102"/>
      <c r="H107" s="102"/>
      <c r="I107" s="102"/>
      <c r="J107" s="102"/>
      <c r="K107" s="102"/>
      <c r="L107" s="102"/>
      <c r="N107" s="27"/>
      <c r="O107" s="27"/>
      <c r="P107" s="27"/>
      <c r="Q107" s="27"/>
      <c r="R107" s="27"/>
      <c r="S107" s="27"/>
      <c r="T107" s="27"/>
    </row>
    <row r="108" ht="12.75">
      <c r="A108" s="15"/>
    </row>
    <row r="109" spans="1:2" ht="12.75">
      <c r="A109" s="12" t="s">
        <v>80</v>
      </c>
      <c r="B109" s="4" t="s">
        <v>81</v>
      </c>
    </row>
    <row r="110" spans="1:12" ht="25.5" customHeight="1">
      <c r="A110" s="15"/>
      <c r="B110" s="114" t="s">
        <v>200</v>
      </c>
      <c r="C110" s="114"/>
      <c r="D110" s="114"/>
      <c r="E110" s="114"/>
      <c r="F110" s="114"/>
      <c r="G110" s="114"/>
      <c r="H110" s="114"/>
      <c r="I110" s="114"/>
      <c r="J110" s="114"/>
      <c r="K110" s="114"/>
      <c r="L110" s="114"/>
    </row>
    <row r="111" ht="12.75">
      <c r="A111" s="15"/>
    </row>
    <row r="112" spans="1:2" ht="12.75">
      <c r="A112" s="12" t="s">
        <v>82</v>
      </c>
      <c r="B112" s="4" t="s">
        <v>7</v>
      </c>
    </row>
    <row r="113" spans="1:12" ht="12.75">
      <c r="A113" s="12"/>
      <c r="B113" s="81"/>
      <c r="C113" s="29"/>
      <c r="D113" s="29"/>
      <c r="E113" s="29"/>
      <c r="F113" s="29"/>
      <c r="G113" s="29"/>
      <c r="H113" s="29"/>
      <c r="I113" s="29"/>
      <c r="J113" s="80" t="s">
        <v>201</v>
      </c>
      <c r="K113" s="29"/>
      <c r="L113" s="80" t="s">
        <v>232</v>
      </c>
    </row>
    <row r="114" spans="1:12" ht="12.75">
      <c r="A114" s="12"/>
      <c r="B114" s="81"/>
      <c r="C114" s="29"/>
      <c r="D114" s="29"/>
      <c r="E114" s="29"/>
      <c r="F114" s="29"/>
      <c r="G114" s="29"/>
      <c r="H114" s="29"/>
      <c r="I114" s="29"/>
      <c r="J114" s="80"/>
      <c r="K114" s="29"/>
      <c r="L114" s="80"/>
    </row>
    <row r="115" spans="1:12" ht="12.75">
      <c r="A115" s="12"/>
      <c r="B115" s="81"/>
      <c r="C115" s="29"/>
      <c r="D115" s="29"/>
      <c r="E115" s="29"/>
      <c r="F115" s="29"/>
      <c r="G115" s="29"/>
      <c r="H115" s="29"/>
      <c r="I115" s="29"/>
      <c r="J115" s="80" t="s">
        <v>20</v>
      </c>
      <c r="K115" s="29"/>
      <c r="L115" s="80" t="s">
        <v>20</v>
      </c>
    </row>
    <row r="116" spans="1:12" ht="13.5" thickBot="1">
      <c r="A116" s="12"/>
      <c r="B116" s="29" t="s">
        <v>7</v>
      </c>
      <c r="C116" s="29"/>
      <c r="D116" s="29"/>
      <c r="E116" s="29"/>
      <c r="F116" s="29"/>
      <c r="G116" s="29"/>
      <c r="H116" s="29"/>
      <c r="I116" s="29"/>
      <c r="J116" s="120">
        <f>-'Income Statements'!E39</f>
        <v>400</v>
      </c>
      <c r="K116" s="80"/>
      <c r="L116" s="120">
        <v>730</v>
      </c>
    </row>
    <row r="117" spans="1:12" ht="13.5" thickTop="1">
      <c r="A117" s="12"/>
      <c r="B117" s="29"/>
      <c r="C117" s="29"/>
      <c r="D117" s="29"/>
      <c r="E117" s="29"/>
      <c r="F117" s="29"/>
      <c r="G117" s="29"/>
      <c r="H117" s="29"/>
      <c r="I117" s="29"/>
      <c r="J117" s="29"/>
      <c r="K117" s="29"/>
      <c r="L117" s="29"/>
    </row>
    <row r="118" spans="1:12" ht="25.5" customHeight="1">
      <c r="A118" s="15"/>
      <c r="B118" s="113" t="s">
        <v>225</v>
      </c>
      <c r="C118" s="113"/>
      <c r="D118" s="113"/>
      <c r="E118" s="113"/>
      <c r="F118" s="113"/>
      <c r="G118" s="113"/>
      <c r="H118" s="113"/>
      <c r="I118" s="113"/>
      <c r="J118" s="113"/>
      <c r="K118" s="113"/>
      <c r="L118" s="113"/>
    </row>
    <row r="119" spans="1:12" ht="12.75">
      <c r="A119" s="15"/>
      <c r="B119" s="29"/>
      <c r="C119" s="29"/>
      <c r="D119" s="29"/>
      <c r="E119" s="29"/>
      <c r="F119" s="29"/>
      <c r="G119" s="29"/>
      <c r="H119" s="29"/>
      <c r="I119" s="29"/>
      <c r="J119" s="29"/>
      <c r="K119" s="29"/>
      <c r="L119" s="29"/>
    </row>
    <row r="120" spans="1:12" ht="12.75">
      <c r="A120" s="12" t="s">
        <v>83</v>
      </c>
      <c r="B120" s="81" t="s">
        <v>202</v>
      </c>
      <c r="C120" s="29"/>
      <c r="D120" s="29"/>
      <c r="E120" s="29"/>
      <c r="F120" s="29"/>
      <c r="G120" s="29"/>
      <c r="H120" s="29"/>
      <c r="I120" s="29"/>
      <c r="J120" s="29"/>
      <c r="K120" s="29"/>
      <c r="L120" s="29"/>
    </row>
    <row r="121" spans="1:12" ht="12.75">
      <c r="A121" s="15"/>
      <c r="B121" s="121" t="s">
        <v>203</v>
      </c>
      <c r="C121" s="121"/>
      <c r="D121" s="121"/>
      <c r="E121" s="121"/>
      <c r="F121" s="121"/>
      <c r="G121" s="121"/>
      <c r="H121" s="121"/>
      <c r="I121" s="121"/>
      <c r="J121" s="121"/>
      <c r="K121" s="121"/>
      <c r="L121" s="121"/>
    </row>
    <row r="122" ht="12.75">
      <c r="A122" s="15"/>
    </row>
    <row r="123" spans="1:2" ht="12.75">
      <c r="A123" s="12" t="s">
        <v>84</v>
      </c>
      <c r="B123" s="4" t="s">
        <v>85</v>
      </c>
    </row>
    <row r="124" spans="1:12" ht="12.75">
      <c r="A124" s="15"/>
      <c r="B124" s="17" t="s">
        <v>137</v>
      </c>
      <c r="C124" s="17"/>
      <c r="D124" s="17"/>
      <c r="E124" s="17"/>
      <c r="F124" s="17"/>
      <c r="G124" s="17"/>
      <c r="H124" s="17"/>
      <c r="I124" s="17"/>
      <c r="J124" s="17"/>
      <c r="K124" s="17"/>
      <c r="L124" s="17"/>
    </row>
    <row r="125" spans="1:12" ht="12.75">
      <c r="A125" s="15"/>
      <c r="B125" s="17"/>
      <c r="C125" s="17"/>
      <c r="D125" s="17"/>
      <c r="E125" s="17"/>
      <c r="F125" s="17"/>
      <c r="G125" s="17"/>
      <c r="H125" s="17"/>
      <c r="I125" s="17"/>
      <c r="J125" s="17"/>
      <c r="K125" s="17"/>
      <c r="L125" s="17"/>
    </row>
    <row r="126" spans="1:2" ht="12.75">
      <c r="A126" s="12" t="s">
        <v>86</v>
      </c>
      <c r="B126" s="4" t="s">
        <v>87</v>
      </c>
    </row>
    <row r="127" spans="1:12" ht="12.75">
      <c r="A127" s="15"/>
      <c r="B127" s="17" t="s">
        <v>115</v>
      </c>
      <c r="C127" s="17"/>
      <c r="D127" s="17"/>
      <c r="E127" s="17"/>
      <c r="F127" s="17"/>
      <c r="G127" s="17"/>
      <c r="H127" s="17"/>
      <c r="I127" s="17"/>
      <c r="J127" s="17"/>
      <c r="K127" s="17"/>
      <c r="L127" s="17"/>
    </row>
    <row r="128" spans="1:12" ht="12.75">
      <c r="A128" s="15"/>
      <c r="B128" s="17"/>
      <c r="C128" s="17"/>
      <c r="D128" s="17"/>
      <c r="E128" s="17"/>
      <c r="F128" s="17"/>
      <c r="G128" s="17"/>
      <c r="H128" s="17"/>
      <c r="I128" s="17"/>
      <c r="J128" s="17"/>
      <c r="K128" s="17"/>
      <c r="L128" s="17"/>
    </row>
    <row r="129" spans="1:4" ht="12.75">
      <c r="A129" s="12" t="s">
        <v>88</v>
      </c>
      <c r="B129" s="81" t="s">
        <v>204</v>
      </c>
      <c r="C129" s="29"/>
      <c r="D129" s="29"/>
    </row>
    <row r="130" spans="1:10" ht="12.75">
      <c r="A130" s="12"/>
      <c r="B130" s="81"/>
      <c r="C130" s="29"/>
      <c r="D130" s="29"/>
      <c r="J130" s="15" t="s">
        <v>186</v>
      </c>
    </row>
    <row r="131" spans="1:10" ht="12.75">
      <c r="A131" s="12"/>
      <c r="J131" s="15" t="s">
        <v>20</v>
      </c>
    </row>
    <row r="132" spans="1:10" ht="12.75">
      <c r="A132" s="12"/>
      <c r="B132" s="29" t="s">
        <v>205</v>
      </c>
      <c r="C132" s="29"/>
      <c r="D132" s="29"/>
      <c r="E132" s="29"/>
      <c r="F132" s="29"/>
      <c r="G132" s="29"/>
      <c r="H132" s="29"/>
      <c r="I132" s="29"/>
      <c r="J132" s="80"/>
    </row>
    <row r="133" spans="1:10" ht="12.75">
      <c r="A133" s="12"/>
      <c r="B133" s="29" t="s">
        <v>206</v>
      </c>
      <c r="C133" s="29"/>
      <c r="D133" s="29"/>
      <c r="E133" s="29"/>
      <c r="F133" s="29"/>
      <c r="G133" s="29"/>
      <c r="H133" s="29"/>
      <c r="I133" s="29"/>
      <c r="J133" s="118">
        <v>56</v>
      </c>
    </row>
    <row r="134" spans="1:10" ht="12.75">
      <c r="A134" s="12"/>
      <c r="B134" s="29" t="s">
        <v>208</v>
      </c>
      <c r="C134" s="29"/>
      <c r="D134" s="29"/>
      <c r="E134" s="29"/>
      <c r="F134" s="29"/>
      <c r="G134" s="29"/>
      <c r="H134" s="29"/>
      <c r="I134" s="29"/>
      <c r="J134" s="118">
        <v>120</v>
      </c>
    </row>
    <row r="135" spans="1:10" ht="12.75">
      <c r="A135" s="12"/>
      <c r="B135" s="29" t="s">
        <v>207</v>
      </c>
      <c r="C135" s="29"/>
      <c r="D135" s="29"/>
      <c r="E135" s="29"/>
      <c r="F135" s="29"/>
      <c r="G135" s="29"/>
      <c r="H135" s="29"/>
      <c r="I135" s="29"/>
      <c r="J135" s="118"/>
    </row>
    <row r="136" spans="1:10" ht="12.75">
      <c r="A136" s="12"/>
      <c r="B136" s="29" t="s">
        <v>206</v>
      </c>
      <c r="C136" s="29"/>
      <c r="D136" s="29"/>
      <c r="E136" s="29"/>
      <c r="F136" s="29"/>
      <c r="G136" s="29"/>
      <c r="H136" s="29"/>
      <c r="I136" s="29"/>
      <c r="J136" s="119">
        <v>1209</v>
      </c>
    </row>
    <row r="137" spans="1:10" ht="12.75">
      <c r="A137" s="12"/>
      <c r="B137" s="29" t="s">
        <v>208</v>
      </c>
      <c r="C137" s="29"/>
      <c r="D137" s="29"/>
      <c r="E137" s="29"/>
      <c r="F137" s="29"/>
      <c r="G137" s="29"/>
      <c r="H137" s="29"/>
      <c r="I137" s="29"/>
      <c r="J137" s="119">
        <v>213</v>
      </c>
    </row>
    <row r="138" spans="1:10" ht="13.5" thickBot="1">
      <c r="A138" s="12"/>
      <c r="B138" s="81"/>
      <c r="C138" s="29"/>
      <c r="D138" s="29"/>
      <c r="E138" s="29"/>
      <c r="F138" s="29"/>
      <c r="G138" s="29"/>
      <c r="H138" s="29"/>
      <c r="I138" s="29"/>
      <c r="J138" s="82">
        <f>SUM(J133:J137)</f>
        <v>1598</v>
      </c>
    </row>
    <row r="139" spans="1:10" ht="13.5" thickTop="1">
      <c r="A139" s="12"/>
      <c r="B139" s="4"/>
      <c r="J139" s="50"/>
    </row>
    <row r="140" spans="1:2" ht="12.75">
      <c r="A140" s="12" t="s">
        <v>89</v>
      </c>
      <c r="B140" s="4" t="s">
        <v>90</v>
      </c>
    </row>
    <row r="141" spans="1:12" ht="12.75">
      <c r="A141" s="15"/>
      <c r="B141" s="115" t="s">
        <v>209</v>
      </c>
      <c r="C141" s="115"/>
      <c r="D141" s="115"/>
      <c r="E141" s="115"/>
      <c r="F141" s="115"/>
      <c r="G141" s="115"/>
      <c r="H141" s="115"/>
      <c r="I141" s="115"/>
      <c r="J141" s="115"/>
      <c r="K141" s="60"/>
      <c r="L141" s="60"/>
    </row>
    <row r="142" spans="1:12" ht="12.75">
      <c r="A142" s="15"/>
      <c r="B142" s="60"/>
      <c r="C142" s="60"/>
      <c r="D142" s="60"/>
      <c r="E142" s="60"/>
      <c r="F142" s="60"/>
      <c r="G142" s="60"/>
      <c r="H142" s="60"/>
      <c r="I142" s="60"/>
      <c r="J142" s="60"/>
      <c r="K142" s="60"/>
      <c r="L142" s="60"/>
    </row>
    <row r="143" spans="1:2" ht="12.75">
      <c r="A143" s="12" t="s">
        <v>91</v>
      </c>
      <c r="B143" s="4" t="s">
        <v>118</v>
      </c>
    </row>
    <row r="144" spans="1:2" ht="12.75">
      <c r="A144" s="15"/>
      <c r="B144" s="14" t="s">
        <v>210</v>
      </c>
    </row>
    <row r="145" ht="12.75">
      <c r="A145" s="15"/>
    </row>
    <row r="146" spans="1:2" ht="12.75">
      <c r="A146" s="12" t="s">
        <v>92</v>
      </c>
      <c r="B146" s="4" t="s">
        <v>15</v>
      </c>
    </row>
    <row r="147" spans="1:2" ht="12.75">
      <c r="A147" s="15"/>
      <c r="B147" s="14" t="s">
        <v>139</v>
      </c>
    </row>
    <row r="148" ht="12.75">
      <c r="A148" s="15"/>
    </row>
    <row r="149" spans="1:2" ht="12.75">
      <c r="A149" s="12" t="s">
        <v>93</v>
      </c>
      <c r="B149" s="4" t="s">
        <v>125</v>
      </c>
    </row>
    <row r="150" spans="1:12" ht="25.5" customHeight="1">
      <c r="A150" s="15"/>
      <c r="B150" s="102" t="s">
        <v>211</v>
      </c>
      <c r="C150" s="102"/>
      <c r="D150" s="102"/>
      <c r="E150" s="102"/>
      <c r="F150" s="102"/>
      <c r="G150" s="102"/>
      <c r="H150" s="102"/>
      <c r="I150" s="102"/>
      <c r="J150" s="102"/>
      <c r="K150" s="102"/>
      <c r="L150" s="102"/>
    </row>
    <row r="151" spans="1:12" ht="12.75">
      <c r="A151" s="15"/>
      <c r="B151" s="80"/>
      <c r="C151" s="29"/>
      <c r="D151" s="29"/>
      <c r="E151" s="29"/>
      <c r="F151" s="29"/>
      <c r="G151" s="29"/>
      <c r="H151" s="29"/>
      <c r="I151" s="29"/>
      <c r="J151" s="29"/>
      <c r="K151" s="29"/>
      <c r="L151" s="29"/>
    </row>
    <row r="152" spans="1:12" ht="12.75">
      <c r="A152" s="15"/>
      <c r="B152" s="80"/>
      <c r="C152" s="29"/>
      <c r="D152" s="29"/>
      <c r="E152" s="29"/>
      <c r="F152" s="29"/>
      <c r="G152" s="29"/>
      <c r="H152" s="29"/>
      <c r="I152" s="29" t="s">
        <v>212</v>
      </c>
      <c r="J152" s="29" t="s">
        <v>213</v>
      </c>
      <c r="K152" s="29"/>
      <c r="L152" s="29"/>
    </row>
    <row r="153" spans="1:12" ht="12.75">
      <c r="A153" s="15"/>
      <c r="B153" s="80"/>
      <c r="C153" s="29"/>
      <c r="D153" s="29"/>
      <c r="E153" s="29"/>
      <c r="F153" s="29"/>
      <c r="G153" s="29"/>
      <c r="H153" s="29"/>
      <c r="I153" s="29"/>
      <c r="J153" s="29"/>
      <c r="K153" s="29"/>
      <c r="L153" s="29"/>
    </row>
    <row r="154" spans="1:12" ht="12.75">
      <c r="A154" s="15"/>
      <c r="B154" s="100" t="s">
        <v>214</v>
      </c>
      <c r="C154" s="100"/>
      <c r="D154" s="100"/>
      <c r="E154" s="100"/>
      <c r="F154" s="29"/>
      <c r="G154" s="29"/>
      <c r="H154" s="29"/>
      <c r="I154" s="116">
        <v>1322</v>
      </c>
      <c r="J154" s="116">
        <v>1845</v>
      </c>
      <c r="K154" s="29"/>
      <c r="L154" s="29"/>
    </row>
    <row r="155" spans="1:12" ht="12.75">
      <c r="A155" s="15"/>
      <c r="B155" s="100" t="s">
        <v>215</v>
      </c>
      <c r="C155" s="100"/>
      <c r="D155" s="100"/>
      <c r="E155" s="100"/>
      <c r="F155" s="100"/>
      <c r="G155" s="100"/>
      <c r="H155" s="29"/>
      <c r="I155" s="116">
        <f>125793</f>
        <v>125793</v>
      </c>
      <c r="J155" s="116">
        <v>116063</v>
      </c>
      <c r="K155" s="29"/>
      <c r="L155" s="29"/>
    </row>
    <row r="156" spans="1:12" ht="13.5" thickBot="1">
      <c r="A156" s="15"/>
      <c r="B156" s="100" t="s">
        <v>216</v>
      </c>
      <c r="C156" s="100"/>
      <c r="D156" s="100"/>
      <c r="E156" s="100"/>
      <c r="F156" s="100"/>
      <c r="G156" s="29"/>
      <c r="H156" s="29"/>
      <c r="I156" s="117">
        <f>+I154/I155*100</f>
        <v>1.0509328817978743</v>
      </c>
      <c r="J156" s="117">
        <f>+J154/J155*100</f>
        <v>1.5896538948674426</v>
      </c>
      <c r="K156" s="29"/>
      <c r="L156" s="29"/>
    </row>
    <row r="157" spans="1:12" ht="12.75">
      <c r="A157" s="15"/>
      <c r="B157" s="77"/>
      <c r="C157" s="77"/>
      <c r="D157" s="77"/>
      <c r="E157" s="48"/>
      <c r="F157" s="48"/>
      <c r="G157" s="48"/>
      <c r="H157" s="48"/>
      <c r="I157" s="48"/>
      <c r="J157" s="48"/>
      <c r="K157" s="48"/>
      <c r="L157" s="48"/>
    </row>
    <row r="158" spans="1:12" ht="12.75">
      <c r="A158" s="15"/>
      <c r="B158" s="15"/>
      <c r="C158" s="15"/>
      <c r="D158" s="15"/>
      <c r="E158" s="48"/>
      <c r="F158" s="48"/>
      <c r="G158" s="48"/>
      <c r="H158" s="48"/>
      <c r="I158" s="48"/>
      <c r="J158" s="48"/>
      <c r="K158" s="48"/>
      <c r="L158" s="48"/>
    </row>
    <row r="159" ht="12.75">
      <c r="A159" s="14" t="s">
        <v>16</v>
      </c>
    </row>
    <row r="163" ht="12.75">
      <c r="A163" s="14" t="s">
        <v>196</v>
      </c>
    </row>
    <row r="164" ht="12.75">
      <c r="A164" s="14" t="s">
        <v>195</v>
      </c>
    </row>
    <row r="166" ht="12.75">
      <c r="A166" s="14" t="s">
        <v>141</v>
      </c>
    </row>
    <row r="168" spans="1:4" ht="12.75">
      <c r="A168" s="14" t="s">
        <v>17</v>
      </c>
      <c r="B168" s="99" t="s">
        <v>217</v>
      </c>
      <c r="C168" s="100"/>
      <c r="D168" s="100"/>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sheetData>
  <mergeCells count="34">
    <mergeCell ref="B156:F156"/>
    <mergeCell ref="B110:L110"/>
    <mergeCell ref="B141:J141"/>
    <mergeCell ref="B150:L150"/>
    <mergeCell ref="B34:L35"/>
    <mergeCell ref="B41:L42"/>
    <mergeCell ref="A5:L5"/>
    <mergeCell ref="B13:L14"/>
    <mergeCell ref="B16:L17"/>
    <mergeCell ref="B26:L27"/>
    <mergeCell ref="B30:L31"/>
    <mergeCell ref="B10:L11"/>
    <mergeCell ref="A1:L1"/>
    <mergeCell ref="A3:L3"/>
    <mergeCell ref="A4:L4"/>
    <mergeCell ref="A2:L2"/>
    <mergeCell ref="B168:D168"/>
    <mergeCell ref="B118:L118"/>
    <mergeCell ref="B157:D157"/>
    <mergeCell ref="C63:L64"/>
    <mergeCell ref="B107:L107"/>
    <mergeCell ref="B102:L102"/>
    <mergeCell ref="B105:L105"/>
    <mergeCell ref="B106:L106"/>
    <mergeCell ref="B154:E154"/>
    <mergeCell ref="B155:G155"/>
    <mergeCell ref="B45:L46"/>
    <mergeCell ref="C66:L67"/>
    <mergeCell ref="C69:L70"/>
    <mergeCell ref="B96:L99"/>
    <mergeCell ref="B92:L93"/>
    <mergeCell ref="B49:L50"/>
    <mergeCell ref="B54:L57"/>
    <mergeCell ref="B61:L61"/>
  </mergeCells>
  <printOptions/>
  <pageMargins left="0.75" right="0.5" top="0.49" bottom="0.5"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Ng Mid May</cp:lastModifiedBy>
  <cp:lastPrinted>2005-07-25T07:27:21Z</cp:lastPrinted>
  <dcterms:created xsi:type="dcterms:W3CDTF">2001-10-16T10:02:43Z</dcterms:created>
  <dcterms:modified xsi:type="dcterms:W3CDTF">2005-07-25T07:29:00Z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1193459107</vt:i4>
  </property>
  <property fmtid="{D5CDD505-2E9C-101B-9397-08002B2CF9AE}" pid="3" name="_EmailSubject">
    <vt:lpwstr>Tex Cycle - 2nd Q Results</vt:lpwstr>
  </property>
  <property fmtid="{D5CDD505-2E9C-101B-9397-08002B2CF9AE}" pid="4" name="_AuthorEmail">
    <vt:lpwstr>senhance@tm.net.my</vt:lpwstr>
  </property>
  <property fmtid="{D5CDD505-2E9C-101B-9397-08002B2CF9AE}" pid="5" name="_AuthorEmailDisplayName">
    <vt:lpwstr>The Secretariat</vt:lpwstr>
  </property>
  <property fmtid="{D5CDD505-2E9C-101B-9397-08002B2CF9AE}" pid="6" name="_PreviousAdHocReviewCycleID">
    <vt:i4>817726000</vt:i4>
  </property>
</Properties>
</file>